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0\и с п о л н е н и е   б ю д ж е т а\ОТЧЕТЫ ОБ ИСПОЛНЕНИИ\Отчет за 2020 год\"/>
    </mc:Choice>
  </mc:AlternateContent>
  <xr:revisionPtr revIDLastSave="0" documentId="13_ncr:1_{7D0A3E77-0B65-4711-A52F-4EFFD27FAADF}" xr6:coauthVersionLast="47" xr6:coauthVersionMax="47" xr10:uidLastSave="{00000000-0000-0000-0000-000000000000}"/>
  <bookViews>
    <workbookView xWindow="3825" yWindow="1425" windowWidth="13545" windowHeight="14130" xr2:uid="{00000000-000D-0000-FFFF-FFFF00000000}"/>
  </bookViews>
  <sheets>
    <sheet name="доходы" sheetId="1" r:id="rId1"/>
    <sheet name="расход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B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7" i="1"/>
  <c r="F23" i="1"/>
  <c r="E26" i="2" l="1"/>
  <c r="C36" i="1"/>
  <c r="C35" i="1" s="1"/>
  <c r="C33" i="1" s="1"/>
  <c r="D36" i="1"/>
  <c r="E36" i="1"/>
  <c r="F37" i="1"/>
  <c r="F38" i="1"/>
  <c r="C24" i="1"/>
  <c r="C17" i="1"/>
  <c r="C12" i="1"/>
  <c r="C10" i="1"/>
  <c r="C8" i="1"/>
  <c r="E17" i="1"/>
  <c r="D17" i="1"/>
  <c r="D12" i="1"/>
  <c r="C7" i="1" l="1"/>
  <c r="C6" i="1" s="1"/>
  <c r="F21" i="1" l="1"/>
  <c r="E8" i="1"/>
  <c r="D8" i="1"/>
  <c r="F19" i="1" l="1"/>
  <c r="F15" i="1"/>
  <c r="D10" i="1"/>
  <c r="F16" i="1"/>
  <c r="F9" i="1"/>
  <c r="F14" i="1"/>
  <c r="F34" i="1"/>
  <c r="F8" i="1"/>
  <c r="F20" i="1"/>
  <c r="F26" i="1"/>
  <c r="F28" i="1"/>
  <c r="F18" i="1"/>
  <c r="D24" i="1" l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E24" i="1"/>
  <c r="E7" i="1" l="1"/>
  <c r="F10" i="1"/>
  <c r="F12" i="1"/>
  <c r="D6" i="1"/>
  <c r="F31" i="1"/>
  <c r="F24" i="1"/>
  <c r="F35" i="1"/>
  <c r="E33" i="1"/>
  <c r="F33" i="1" l="1"/>
  <c r="E6" i="1"/>
  <c r="F7" i="1"/>
  <c r="F6" i="1" l="1"/>
</calcChain>
</file>

<file path=xl/sharedStrings.xml><?xml version="1.0" encoding="utf-8"?>
<sst xmlns="http://schemas.openxmlformats.org/spreadsheetml/2006/main" count="116" uniqueCount="111">
  <si>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</si>
  <si>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</si>
  <si>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</si>
  <si>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</si>
  <si>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</si>
  <si>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</si>
  <si>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</si>
  <si>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</si>
  <si>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</si>
  <si>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</si>
  <si>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</si>
  <si>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</si>
  <si>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</si>
  <si>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</si>
  <si>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</si>
  <si>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</si>
  <si>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</si>
  <si>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</si>
  <si>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</si>
  <si>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</si>
  <si>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</si>
  <si>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</si>
  <si>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</si>
  <si>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</si>
  <si>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</si>
  <si>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</si>
  <si>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</si>
  <si>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</si>
  <si>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</si>
  <si>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</si>
  <si>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</si>
  <si>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</si>
  <si>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</si>
  <si>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</si>
  <si>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</si>
  <si>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</si>
  <si>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</si>
  <si>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</si>
  <si>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</si>
  <si>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</si>
  <si>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</si>
  <si>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</si>
  <si>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</si>
  <si>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</si>
  <si>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</si>
  <si>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</si>
  <si>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</si>
  <si>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</si>
  <si>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</si>
  <si>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</si>
  <si>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</si>
  <si>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</si>
  <si>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</si>
  <si>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</si>
  <si>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</si>
  <si>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</si>
  <si>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</si>
  <si>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</si>
  <si>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</si>
  <si>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</si>
  <si>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</si>
  <si>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</si>
  <si>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</si>
  <si>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</si>
  <si>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</si>
  <si>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</si>
  <si>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</si>
  <si>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</si>
  <si>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</si>
  <si>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</si>
  <si>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</si>
  <si>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</si>
  <si>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</si>
  <si>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</si>
  <si>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</si>
  <si>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</si>
  <si>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</si>
  <si>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</si>
  <si>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</si>
  <si>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</si>
  <si>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</si>
  <si>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</si>
  <si>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</si>
  <si>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 xml:space="preserve">Сведения об исполнении  бюджета Светлогорского городского округа по доходам за 2020 года в сравнении с первоначально утвержденными решением о бюджете значениями и с учетом внесенных изменений        </t>
  </si>
  <si>
    <t>Первоначально утверженный план</t>
  </si>
  <si>
    <t>за 2020 год</t>
  </si>
  <si>
    <t>Сведения об исполнении бюджета Светлогорского городского округа по расходам в разрезе муниципальных программ  2020 года</t>
  </si>
  <si>
    <t>(%) исполнения</t>
  </si>
  <si>
    <t>Уточненная роспись</t>
  </si>
  <si>
    <t>Исполнение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</si>
  <si>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</si>
  <si>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</si>
  <si>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</si>
  <si>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</si>
  <si>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</si>
  <si>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</si>
  <si>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</si>
  <si>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</si>
  <si>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</si>
  <si>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</si>
  <si>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</si>
  <si>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</si>
  <si>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</si>
  <si>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</si>
  <si>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</si>
  <si>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МП "Переселение граждан из аварийного жилищного фонда"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</si>
  <si>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</si>
  <si>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</si>
  <si>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"Обеспечение жильём молодых семей"</t>
  </si>
  <si>
    <t xml:space="preserve">    Непрограммное направление деятельности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</si>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</sst>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1" fillId="0" borderId="10">
      <alignment horizontal="center" vertical="center" wrapText="1"/>
    </xf>
    <xf numFmtId="0" fontId="13" fillId="0" borderId="10">
      <alignment vertical="top" wrapText="1"/>
    </xf>
    <xf numFmtId="1" fontId="11" fillId="0" borderId="10">
      <alignment horizontal="center" vertical="top" shrinkToFit="1"/>
    </xf>
    <xf numFmtId="0" fontId="13" fillId="0" borderId="10">
      <alignment horizontal="left"/>
    </xf>
  </cellStyleXfs>
  <cellXfs count="43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11" xfId="1" applyFont="1" applyBorder="1">
      <alignment horizontal="center" vertical="center" wrapText="1"/>
    </xf>
    <xf numFmtId="4" fontId="12" fillId="0" borderId="11" xfId="1" applyNumberFormat="1" applyFont="1" applyBorder="1">
      <alignment horizontal="center" vertical="center" wrapText="1"/>
    </xf>
    <xf numFmtId="4" fontId="12" fillId="0" borderId="12" xfId="1" applyNumberFormat="1" applyFont="1" applyBorder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2" fillId="0" borderId="11" xfId="1" applyNumberFormat="1" applyFont="1" applyBorder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2" fillId="0" borderId="10" xfId="1" applyFont="1">
      <alignment horizontal="center" vertical="center" wrapText="1"/>
    </xf>
    <xf numFmtId="0" fontId="14" fillId="0" borderId="10" xfId="2" applyFont="1">
      <alignment vertical="top" wrapText="1"/>
    </xf>
    <xf numFmtId="4" fontId="14" fillId="0" borderId="10" xfId="2" applyNumberFormat="1" applyFont="1" applyAlignment="1">
      <alignment horizontal="center" vertical="center" wrapText="1"/>
    </xf>
    <xf numFmtId="4" fontId="14" fillId="0" borderId="10" xfId="3" applyNumberFormat="1" applyFont="1">
      <alignment horizontal="center" vertical="top" shrinkToFit="1"/>
    </xf>
    <xf numFmtId="164" fontId="14" fillId="0" borderId="12" xfId="3" applyNumberFormat="1" applyFont="1" applyBorder="1">
      <alignment horizontal="center" vertical="top" shrinkToFit="1"/>
    </xf>
    <xf numFmtId="0" fontId="12" fillId="0" borderId="10" xfId="4" applyFont="1">
      <alignment horizontal="left"/>
    </xf>
    <xf numFmtId="4" fontId="12" fillId="0" borderId="10" xfId="4" applyNumberFormat="1" applyFont="1" applyAlignment="1">
      <alignment horizontal="center" vertical="center"/>
    </xf>
    <xf numFmtId="164" fontId="12" fillId="0" borderId="12" xfId="4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</cellXfs>
  <cellStyles count="5">
    <cellStyle name="xl22" xfId="1" xr:uid="{77EC2BDA-E464-4D53-9CF0-49187691B2B2}"/>
    <cellStyle name="xl25" xfId="3" xr:uid="{05B80A5A-B761-4992-9549-62A7851210A4}"/>
    <cellStyle name="xl26" xfId="4" xr:uid="{54AA424E-403D-4500-A32D-100F679C3CB3}"/>
    <cellStyle name="xl37" xfId="2" xr:uid="{3279C2F3-F7CD-4EBB-BF10-F6887E9F45B6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abSelected="1" workbookViewId="0">
      <selection activeCell="F7" sqref="F7"/>
    </sheetView>
  </sheetViews>
  <sheetFormatPr defaultRowHeight="12.75" x14ac:dyDescent="0.2"/>
  <cols>
    <col min="1" max="1" width="39.5703125" style="5" customWidth="1"/>
    <col min="2" max="2" width="22" style="16" customWidth="1"/>
    <col min="3" max="3" width="15.5703125" style="6" customWidth="1"/>
    <col min="4" max="4" width="13" style="5" customWidth="1"/>
    <col min="5" max="5" width="11.42578125" style="5" customWidth="1"/>
    <col min="6" max="6" width="11.140625" style="5" customWidth="1"/>
    <col min="7" max="16384" width="9.140625" style="5"/>
  </cols>
  <sheetData>
    <row r="2" spans="1:6" ht="45.75" customHeight="1" x14ac:dyDescent="0.2">
      <c r="A2" s="17" t="s">
        <v>83</v>
      </c>
      <c r="B2" s="17"/>
      <c r="C2" s="17"/>
      <c r="D2" s="17"/>
      <c r="E2" s="17"/>
      <c r="F2" s="17"/>
    </row>
    <row r="3" spans="1:6" x14ac:dyDescent="0.2">
      <c r="F3" s="5" t="s">
        <v>76</v>
      </c>
    </row>
    <row r="4" spans="1:6" ht="15" customHeight="1" x14ac:dyDescent="0.2">
      <c r="A4" s="18" t="s">
        <v>0</v>
      </c>
      <c r="B4" s="19" t="s">
        <v>1</v>
      </c>
      <c r="C4" s="23" t="s">
        <v>84</v>
      </c>
      <c r="D4" s="20" t="s">
        <v>85</v>
      </c>
      <c r="E4" s="21"/>
      <c r="F4" s="22"/>
    </row>
    <row r="5" spans="1:6" ht="55.5" customHeight="1" thickBot="1" x14ac:dyDescent="0.25">
      <c r="A5" s="18"/>
      <c r="B5" s="19"/>
      <c r="C5" s="24"/>
      <c r="D5" s="4" t="s">
        <v>77</v>
      </c>
      <c r="E5" s="4" t="s">
        <v>78</v>
      </c>
      <c r="F5" s="4" t="s">
        <v>79</v>
      </c>
    </row>
    <row r="6" spans="1:6" ht="25.5" x14ac:dyDescent="0.2">
      <c r="A6" s="7" t="s">
        <v>2</v>
      </c>
      <c r="B6" s="1" t="s">
        <v>3</v>
      </c>
      <c r="C6" s="8">
        <f>C7+C33</f>
        <v>590496.59</v>
      </c>
      <c r="D6" s="8">
        <f>D7+D33</f>
        <v>1617840.0200000003</v>
      </c>
      <c r="E6" s="8">
        <f>E7+E33</f>
        <v>1613365.52</v>
      </c>
      <c r="F6" s="9">
        <f>E6/D6</f>
        <v>0.9972342753642599</v>
      </c>
    </row>
    <row r="7" spans="1:6" ht="25.5" x14ac:dyDescent="0.2">
      <c r="A7" s="10" t="s">
        <v>4</v>
      </c>
      <c r="B7" s="2" t="s">
        <v>5</v>
      </c>
      <c r="C7" s="11">
        <f>C8+C10+C12+C17+C22+C23+C24+C28+C29+C30+C31+C32</f>
        <v>344803.08999999997</v>
      </c>
      <c r="D7" s="11">
        <f>D8+D10+D12+D17+D22+D24+D28+D29+D30+D31+D32+D23</f>
        <v>355616.5</v>
      </c>
      <c r="E7" s="11">
        <f>E8+E10+E12+E17+E22+E24+E28+E29+E30+E31+E32+E23</f>
        <v>374212.63</v>
      </c>
      <c r="F7" s="12">
        <f>E7/D7</f>
        <v>1.0522926523375602</v>
      </c>
    </row>
    <row r="8" spans="1:6" x14ac:dyDescent="0.2">
      <c r="A8" s="10" t="s">
        <v>6</v>
      </c>
      <c r="B8" s="2" t="s">
        <v>7</v>
      </c>
      <c r="C8" s="11">
        <f>C9</f>
        <v>108425.8</v>
      </c>
      <c r="D8" s="11">
        <f>D9</f>
        <v>108425.8</v>
      </c>
      <c r="E8" s="11">
        <f>E9</f>
        <v>107654.74</v>
      </c>
      <c r="F8" s="12">
        <f>E8/D8</f>
        <v>0.99288859293636755</v>
      </c>
    </row>
    <row r="9" spans="1:6" x14ac:dyDescent="0.2">
      <c r="A9" s="13" t="s">
        <v>8</v>
      </c>
      <c r="B9" s="3" t="s">
        <v>9</v>
      </c>
      <c r="C9" s="14">
        <v>108425.8</v>
      </c>
      <c r="D9" s="14">
        <v>108425.8</v>
      </c>
      <c r="E9" s="14">
        <v>107654.74</v>
      </c>
      <c r="F9" s="15">
        <f>E9/D9</f>
        <v>0.99288859293636755</v>
      </c>
    </row>
    <row r="10" spans="1:6" ht="51" x14ac:dyDescent="0.2">
      <c r="A10" s="10" t="s">
        <v>10</v>
      </c>
      <c r="B10" s="2" t="s">
        <v>11</v>
      </c>
      <c r="C10" s="11">
        <f>C11</f>
        <v>6487.7</v>
      </c>
      <c r="D10" s="11">
        <f>D11</f>
        <v>6487.7</v>
      </c>
      <c r="E10" s="11">
        <f>E11</f>
        <v>5793.5</v>
      </c>
      <c r="F10" s="12">
        <f t="shared" ref="F10:F28" si="0">E10/D10</f>
        <v>0.89299751838093622</v>
      </c>
    </row>
    <row r="11" spans="1:6" ht="38.25" x14ac:dyDescent="0.2">
      <c r="A11" s="13" t="s">
        <v>12</v>
      </c>
      <c r="B11" s="3" t="s">
        <v>13</v>
      </c>
      <c r="C11" s="14">
        <v>6487.7</v>
      </c>
      <c r="D11" s="14">
        <v>6487.7</v>
      </c>
      <c r="E11" s="14">
        <v>5793.5</v>
      </c>
      <c r="F11" s="15">
        <f t="shared" si="0"/>
        <v>0.89299751838093622</v>
      </c>
    </row>
    <row r="12" spans="1:6" x14ac:dyDescent="0.2">
      <c r="A12" s="10" t="s">
        <v>14</v>
      </c>
      <c r="B12" s="2" t="s">
        <v>15</v>
      </c>
      <c r="C12" s="11">
        <f>C13+C14+C15+C16</f>
        <v>39075.599999999999</v>
      </c>
      <c r="D12" s="11">
        <f>D13+D14+D15+D16</f>
        <v>41465.599999999999</v>
      </c>
      <c r="E12" s="11">
        <f>E13+E14+E15+E16</f>
        <v>39031.149999999994</v>
      </c>
      <c r="F12" s="12">
        <f t="shared" si="0"/>
        <v>0.94128988848587736</v>
      </c>
    </row>
    <row r="13" spans="1:6" ht="25.5" x14ac:dyDescent="0.2">
      <c r="A13" s="13" t="s">
        <v>16</v>
      </c>
      <c r="B13" s="3" t="s">
        <v>17</v>
      </c>
      <c r="C13" s="14">
        <v>17980</v>
      </c>
      <c r="D13" s="14">
        <v>20370</v>
      </c>
      <c r="E13" s="14">
        <v>21114.42</v>
      </c>
      <c r="F13" s="15">
        <f t="shared" si="0"/>
        <v>1.0365449189985272</v>
      </c>
    </row>
    <row r="14" spans="1:6" ht="25.5" x14ac:dyDescent="0.2">
      <c r="A14" s="13" t="s">
        <v>18</v>
      </c>
      <c r="B14" s="3" t="s">
        <v>19</v>
      </c>
      <c r="C14" s="14">
        <v>20200</v>
      </c>
      <c r="D14" s="14">
        <v>20200</v>
      </c>
      <c r="E14" s="14">
        <v>17491.34</v>
      </c>
      <c r="F14" s="15">
        <f t="shared" si="0"/>
        <v>0.86590792079207923</v>
      </c>
    </row>
    <row r="15" spans="1:6" x14ac:dyDescent="0.2">
      <c r="A15" s="13" t="s">
        <v>20</v>
      </c>
      <c r="B15" s="3" t="s">
        <v>21</v>
      </c>
      <c r="C15" s="14">
        <v>0</v>
      </c>
      <c r="D15" s="14"/>
      <c r="E15" s="14"/>
      <c r="F15" s="15" t="e">
        <f t="shared" si="0"/>
        <v>#DIV/0!</v>
      </c>
    </row>
    <row r="16" spans="1:6" ht="25.5" x14ac:dyDescent="0.2">
      <c r="A16" s="13" t="s">
        <v>22</v>
      </c>
      <c r="B16" s="3" t="s">
        <v>23</v>
      </c>
      <c r="C16" s="14">
        <v>895.6</v>
      </c>
      <c r="D16" s="14">
        <v>895.6</v>
      </c>
      <c r="E16" s="14">
        <v>425.39</v>
      </c>
      <c r="F16" s="15">
        <f t="shared" si="0"/>
        <v>0.47497766860205448</v>
      </c>
    </row>
    <row r="17" spans="1:6" x14ac:dyDescent="0.2">
      <c r="A17" s="10" t="s">
        <v>24</v>
      </c>
      <c r="B17" s="2" t="s">
        <v>25</v>
      </c>
      <c r="C17" s="11">
        <f>C18+C19+C20+C21</f>
        <v>66273.63</v>
      </c>
      <c r="D17" s="11">
        <f>D18+D19+D20+D21</f>
        <v>63124</v>
      </c>
      <c r="E17" s="11">
        <f>E18+E19+E20+E21</f>
        <v>74477.08</v>
      </c>
      <c r="F17" s="12">
        <f t="shared" si="0"/>
        <v>1.179853621443508</v>
      </c>
    </row>
    <row r="18" spans="1:6" x14ac:dyDescent="0.2">
      <c r="A18" s="13" t="s">
        <v>26</v>
      </c>
      <c r="B18" s="3" t="s">
        <v>27</v>
      </c>
      <c r="C18" s="14">
        <v>24008.63</v>
      </c>
      <c r="D18" s="14">
        <v>15159</v>
      </c>
      <c r="E18" s="14">
        <v>14248.15</v>
      </c>
      <c r="F18" s="15">
        <f t="shared" si="0"/>
        <v>0.93991358269015102</v>
      </c>
    </row>
    <row r="19" spans="1:6" x14ac:dyDescent="0.2">
      <c r="A19" s="13" t="s">
        <v>28</v>
      </c>
      <c r="B19" s="3" t="s">
        <v>29</v>
      </c>
      <c r="C19" s="14">
        <v>12000</v>
      </c>
      <c r="D19" s="14">
        <v>12000</v>
      </c>
      <c r="E19" s="14">
        <v>13577.17</v>
      </c>
      <c r="F19" s="15">
        <f t="shared" si="0"/>
        <v>1.1314308333333334</v>
      </c>
    </row>
    <row r="20" spans="1:6" x14ac:dyDescent="0.2">
      <c r="A20" s="13" t="s">
        <v>30</v>
      </c>
      <c r="B20" s="3" t="s">
        <v>31</v>
      </c>
      <c r="C20" s="14">
        <v>24300</v>
      </c>
      <c r="D20" s="14">
        <v>30000</v>
      </c>
      <c r="E20" s="14">
        <v>39028.589999999997</v>
      </c>
      <c r="F20" s="15">
        <f t="shared" si="0"/>
        <v>1.3009529999999998</v>
      </c>
    </row>
    <row r="21" spans="1:6" x14ac:dyDescent="0.2">
      <c r="A21" s="13" t="s">
        <v>32</v>
      </c>
      <c r="B21" s="3" t="s">
        <v>33</v>
      </c>
      <c r="C21" s="14">
        <v>5965</v>
      </c>
      <c r="D21" s="14">
        <v>5965</v>
      </c>
      <c r="E21" s="14">
        <v>7623.17</v>
      </c>
      <c r="F21" s="15">
        <f t="shared" si="0"/>
        <v>1.2779832355406537</v>
      </c>
    </row>
    <row r="22" spans="1:6" x14ac:dyDescent="0.2">
      <c r="A22" s="10" t="s">
        <v>34</v>
      </c>
      <c r="B22" s="2" t="s">
        <v>35</v>
      </c>
      <c r="C22" s="11">
        <v>3800</v>
      </c>
      <c r="D22" s="11">
        <v>4550</v>
      </c>
      <c r="E22" s="11">
        <v>4534.7299999999996</v>
      </c>
      <c r="F22" s="12">
        <f t="shared" si="0"/>
        <v>0.99664395604395595</v>
      </c>
    </row>
    <row r="23" spans="1:6" ht="38.25" x14ac:dyDescent="0.2">
      <c r="A23" s="10" t="s">
        <v>80</v>
      </c>
      <c r="B23" s="2" t="s">
        <v>81</v>
      </c>
      <c r="C23" s="11"/>
      <c r="D23" s="11">
        <v>122.4</v>
      </c>
      <c r="E23" s="11">
        <v>122.55</v>
      </c>
      <c r="F23" s="12">
        <f t="shared" si="0"/>
        <v>1.0012254901960784</v>
      </c>
    </row>
    <row r="24" spans="1:6" ht="51" x14ac:dyDescent="0.2">
      <c r="A24" s="10" t="s">
        <v>36</v>
      </c>
      <c r="B24" s="2" t="s">
        <v>37</v>
      </c>
      <c r="C24" s="11">
        <f>C25+C26+C27</f>
        <v>119067</v>
      </c>
      <c r="D24" s="11">
        <f>D25+D26+D27</f>
        <v>108361.7</v>
      </c>
      <c r="E24" s="11">
        <f>E25+E26+E27</f>
        <v>118203.87</v>
      </c>
      <c r="F24" s="12">
        <f t="shared" si="0"/>
        <v>1.090827017294856</v>
      </c>
    </row>
    <row r="25" spans="1:6" ht="114.75" x14ac:dyDescent="0.2">
      <c r="A25" s="13" t="s">
        <v>38</v>
      </c>
      <c r="B25" s="3" t="s">
        <v>39</v>
      </c>
      <c r="C25" s="14">
        <v>115850</v>
      </c>
      <c r="D25" s="14">
        <v>104090.5</v>
      </c>
      <c r="E25" s="14">
        <v>113634.9</v>
      </c>
      <c r="F25" s="15">
        <f t="shared" si="0"/>
        <v>1.0916932861308188</v>
      </c>
    </row>
    <row r="26" spans="1:6" ht="25.5" x14ac:dyDescent="0.2">
      <c r="A26" s="13" t="s">
        <v>40</v>
      </c>
      <c r="B26" s="3" t="s">
        <v>41</v>
      </c>
      <c r="C26" s="14">
        <v>442</v>
      </c>
      <c r="D26" s="14">
        <v>996.2</v>
      </c>
      <c r="E26" s="14">
        <v>995.17</v>
      </c>
      <c r="F26" s="15">
        <f t="shared" si="0"/>
        <v>0.99896607107006619</v>
      </c>
    </row>
    <row r="27" spans="1:6" ht="102" x14ac:dyDescent="0.2">
      <c r="A27" s="13" t="s">
        <v>42</v>
      </c>
      <c r="B27" s="3" t="s">
        <v>43</v>
      </c>
      <c r="C27" s="14">
        <v>2775</v>
      </c>
      <c r="D27" s="14">
        <v>3275</v>
      </c>
      <c r="E27" s="14">
        <v>3573.8</v>
      </c>
      <c r="F27" s="15">
        <f t="shared" si="0"/>
        <v>1.0912366412213741</v>
      </c>
    </row>
    <row r="28" spans="1:6" ht="25.5" x14ac:dyDescent="0.2">
      <c r="A28" s="10" t="s">
        <v>44</v>
      </c>
      <c r="B28" s="2" t="s">
        <v>45</v>
      </c>
      <c r="C28" s="11">
        <v>50</v>
      </c>
      <c r="D28" s="11">
        <v>115</v>
      </c>
      <c r="E28" s="11">
        <v>115.27</v>
      </c>
      <c r="F28" s="12">
        <f t="shared" si="0"/>
        <v>1.0023478260869565</v>
      </c>
    </row>
    <row r="29" spans="1:6" ht="38.25" x14ac:dyDescent="0.2">
      <c r="A29" s="10" t="s">
        <v>46</v>
      </c>
      <c r="B29" s="2" t="s">
        <v>47</v>
      </c>
      <c r="C29" s="11">
        <v>70</v>
      </c>
      <c r="D29" s="11">
        <v>145.30000000000001</v>
      </c>
      <c r="E29" s="11">
        <v>167.23</v>
      </c>
      <c r="F29" s="12">
        <f t="shared" ref="F29:F39" si="1">E29/D29</f>
        <v>1.1509291121816929</v>
      </c>
    </row>
    <row r="30" spans="1:6" ht="38.25" x14ac:dyDescent="0.2">
      <c r="A30" s="10" t="s">
        <v>48</v>
      </c>
      <c r="B30" s="2" t="s">
        <v>49</v>
      </c>
      <c r="C30" s="11">
        <v>306</v>
      </c>
      <c r="D30" s="11">
        <v>12306</v>
      </c>
      <c r="E30" s="11">
        <v>13081.93</v>
      </c>
      <c r="F30" s="12">
        <f t="shared" si="1"/>
        <v>1.0630529822850643</v>
      </c>
    </row>
    <row r="31" spans="1:6" ht="25.5" x14ac:dyDescent="0.2">
      <c r="A31" s="10" t="s">
        <v>50</v>
      </c>
      <c r="B31" s="2" t="s">
        <v>51</v>
      </c>
      <c r="C31" s="11">
        <v>1000</v>
      </c>
      <c r="D31" s="11">
        <v>6000</v>
      </c>
      <c r="E31" s="11">
        <v>6110.61</v>
      </c>
      <c r="F31" s="12">
        <f t="shared" si="1"/>
        <v>1.018435</v>
      </c>
    </row>
    <row r="32" spans="1:6" x14ac:dyDescent="0.2">
      <c r="A32" s="10" t="s">
        <v>52</v>
      </c>
      <c r="B32" s="2" t="s">
        <v>53</v>
      </c>
      <c r="C32" s="11">
        <v>247.36</v>
      </c>
      <c r="D32" s="11">
        <v>4513</v>
      </c>
      <c r="E32" s="11">
        <v>4919.97</v>
      </c>
      <c r="F32" s="12">
        <f t="shared" si="1"/>
        <v>1.0901772656769333</v>
      </c>
    </row>
    <row r="33" spans="1:6" x14ac:dyDescent="0.2">
      <c r="A33" s="10" t="s">
        <v>54</v>
      </c>
      <c r="B33" s="2" t="s">
        <v>55</v>
      </c>
      <c r="C33" s="11">
        <f>C34+C35+C43</f>
        <v>245693.5</v>
      </c>
      <c r="D33" s="11">
        <f>D34+D35</f>
        <v>1262223.5200000003</v>
      </c>
      <c r="E33" s="11">
        <f>E34+E35+E42+E43</f>
        <v>1239152.8899999999</v>
      </c>
      <c r="F33" s="12">
        <f t="shared" si="1"/>
        <v>0.9817222309405228</v>
      </c>
    </row>
    <row r="34" spans="1:6" ht="25.5" x14ac:dyDescent="0.2">
      <c r="A34" s="10" t="s">
        <v>56</v>
      </c>
      <c r="B34" s="2" t="s">
        <v>57</v>
      </c>
      <c r="C34" s="11">
        <v>33837.57</v>
      </c>
      <c r="D34" s="11">
        <v>30510</v>
      </c>
      <c r="E34" s="11">
        <v>30510</v>
      </c>
      <c r="F34" s="12">
        <f t="shared" si="1"/>
        <v>1</v>
      </c>
    </row>
    <row r="35" spans="1:6" ht="38.25" x14ac:dyDescent="0.2">
      <c r="A35" s="10" t="s">
        <v>58</v>
      </c>
      <c r="B35" s="2" t="s">
        <v>59</v>
      </c>
      <c r="C35" s="11">
        <f>C36+C39+C40+C41</f>
        <v>211855.93</v>
      </c>
      <c r="D35" s="11">
        <f>D36+D39+D40+D41</f>
        <v>1231713.5200000003</v>
      </c>
      <c r="E35" s="11">
        <f>E36+E39+E40+E41</f>
        <v>1209226.43</v>
      </c>
      <c r="F35" s="12">
        <f t="shared" si="1"/>
        <v>0.98174324659519829</v>
      </c>
    </row>
    <row r="36" spans="1:6" ht="25.5" x14ac:dyDescent="0.2">
      <c r="A36" s="10" t="s">
        <v>60</v>
      </c>
      <c r="B36" s="2" t="s">
        <v>61</v>
      </c>
      <c r="C36" s="11">
        <f>C37+C38</f>
        <v>7182</v>
      </c>
      <c r="D36" s="11">
        <f>D37+D38</f>
        <v>8454</v>
      </c>
      <c r="E36" s="11">
        <f>E37+E38</f>
        <v>8454</v>
      </c>
      <c r="F36" s="12">
        <f t="shared" si="1"/>
        <v>1</v>
      </c>
    </row>
    <row r="37" spans="1:6" ht="25.5" x14ac:dyDescent="0.2">
      <c r="A37" s="13" t="s">
        <v>62</v>
      </c>
      <c r="B37" s="3" t="s">
        <v>63</v>
      </c>
      <c r="C37" s="14">
        <v>7182</v>
      </c>
      <c r="D37" s="14">
        <v>7182</v>
      </c>
      <c r="E37" s="14">
        <v>7182</v>
      </c>
      <c r="F37" s="15">
        <f t="shared" si="1"/>
        <v>1</v>
      </c>
    </row>
    <row r="38" spans="1:6" x14ac:dyDescent="0.2">
      <c r="A38" s="13" t="s">
        <v>64</v>
      </c>
      <c r="B38" s="3" t="s">
        <v>65</v>
      </c>
      <c r="C38" s="14"/>
      <c r="D38" s="14">
        <v>1272</v>
      </c>
      <c r="E38" s="14">
        <v>1272</v>
      </c>
      <c r="F38" s="15">
        <f t="shared" si="1"/>
        <v>1</v>
      </c>
    </row>
    <row r="39" spans="1:6" ht="38.25" x14ac:dyDescent="0.2">
      <c r="A39" s="10" t="s">
        <v>66</v>
      </c>
      <c r="B39" s="2" t="s">
        <v>67</v>
      </c>
      <c r="C39" s="11">
        <v>45775.96</v>
      </c>
      <c r="D39" s="11">
        <v>1042535.66</v>
      </c>
      <c r="E39" s="11">
        <v>1020707.05</v>
      </c>
      <c r="F39" s="12">
        <f t="shared" si="1"/>
        <v>0.97906200158179724</v>
      </c>
    </row>
    <row r="40" spans="1:6" ht="25.5" x14ac:dyDescent="0.2">
      <c r="A40" s="10" t="s">
        <v>68</v>
      </c>
      <c r="B40" s="2" t="s">
        <v>69</v>
      </c>
      <c r="C40" s="11">
        <v>158897.97</v>
      </c>
      <c r="D40" s="11">
        <v>159851.12</v>
      </c>
      <c r="E40" s="11">
        <v>159361.47</v>
      </c>
      <c r="F40" s="12">
        <f t="shared" ref="F40:F41" si="2">E40/D40</f>
        <v>0.99693683722703985</v>
      </c>
    </row>
    <row r="41" spans="1:6" x14ac:dyDescent="0.2">
      <c r="A41" s="10" t="s">
        <v>70</v>
      </c>
      <c r="B41" s="2" t="s">
        <v>71</v>
      </c>
      <c r="C41" s="11"/>
      <c r="D41" s="11">
        <v>20872.740000000002</v>
      </c>
      <c r="E41" s="11">
        <v>20703.91</v>
      </c>
      <c r="F41" s="12">
        <f t="shared" si="2"/>
        <v>0.99191145963586946</v>
      </c>
    </row>
    <row r="42" spans="1:6" ht="89.25" x14ac:dyDescent="0.2">
      <c r="A42" s="10" t="s">
        <v>72</v>
      </c>
      <c r="B42" s="2" t="s">
        <v>73</v>
      </c>
      <c r="C42" s="11"/>
      <c r="D42" s="11"/>
      <c r="E42" s="11">
        <v>-583.54</v>
      </c>
      <c r="F42" s="12" t="s">
        <v>82</v>
      </c>
    </row>
    <row r="43" spans="1:6" ht="63.75" x14ac:dyDescent="0.2">
      <c r="A43" s="10" t="s">
        <v>74</v>
      </c>
      <c r="B43" s="2" t="s">
        <v>75</v>
      </c>
      <c r="C43" s="11"/>
      <c r="D43" s="11"/>
      <c r="E43" s="11"/>
      <c r="F43" s="12" t="s">
        <v>82</v>
      </c>
    </row>
  </sheetData>
  <mergeCells count="5">
    <mergeCell ref="A2:F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DC16-81C5-4DDA-B997-69B7049D5E66}">
  <dimension ref="A2:E26"/>
  <sheetViews>
    <sheetView workbookViewId="0">
      <selection activeCell="C4" sqref="C4:D4"/>
    </sheetView>
  </sheetViews>
  <sheetFormatPr defaultRowHeight="15" x14ac:dyDescent="0.25"/>
  <cols>
    <col min="1" max="1" width="29" style="26" customWidth="1"/>
    <col min="2" max="2" width="15.7109375" style="42" customWidth="1"/>
    <col min="3" max="3" width="16.5703125" style="26" customWidth="1"/>
    <col min="4" max="4" width="12.5703125" style="26" customWidth="1"/>
    <col min="5" max="5" width="12" style="26" customWidth="1"/>
    <col min="6" max="16384" width="9.140625" style="26"/>
  </cols>
  <sheetData>
    <row r="2" spans="1:5" ht="46.5" customHeight="1" x14ac:dyDescent="0.25">
      <c r="A2" s="25" t="s">
        <v>86</v>
      </c>
      <c r="B2" s="25"/>
      <c r="C2" s="25"/>
      <c r="D2" s="25"/>
      <c r="E2" s="25"/>
    </row>
    <row r="3" spans="1:5" x14ac:dyDescent="0.25">
      <c r="D3" s="26" t="s">
        <v>76</v>
      </c>
    </row>
    <row r="4" spans="1:5" x14ac:dyDescent="0.25">
      <c r="A4" s="27" t="s">
        <v>0</v>
      </c>
      <c r="B4" s="28" t="s">
        <v>84</v>
      </c>
      <c r="C4" s="29" t="s">
        <v>85</v>
      </c>
      <c r="D4" s="30"/>
      <c r="E4" s="31" t="s">
        <v>87</v>
      </c>
    </row>
    <row r="5" spans="1:5" ht="25.5" x14ac:dyDescent="0.25">
      <c r="A5" s="32"/>
      <c r="B5" s="33"/>
      <c r="C5" s="34" t="s">
        <v>88</v>
      </c>
      <c r="D5" s="34" t="s">
        <v>89</v>
      </c>
      <c r="E5" s="32"/>
    </row>
    <row r="6" spans="1:5" x14ac:dyDescent="0.25">
      <c r="A6" s="35" t="s">
        <v>90</v>
      </c>
      <c r="B6" s="36">
        <v>224956.06</v>
      </c>
      <c r="C6" s="37">
        <v>245104</v>
      </c>
      <c r="D6" s="37">
        <v>242424.37</v>
      </c>
      <c r="E6" s="38">
        <f>D6/C6</f>
        <v>0.98906737548142831</v>
      </c>
    </row>
    <row r="7" spans="1:5" ht="25.5" x14ac:dyDescent="0.25">
      <c r="A7" s="35" t="s">
        <v>91</v>
      </c>
      <c r="B7" s="36">
        <v>31189.33</v>
      </c>
      <c r="C7" s="37">
        <v>26214.42</v>
      </c>
      <c r="D7" s="37">
        <v>25206.41</v>
      </c>
      <c r="E7" s="38">
        <f t="shared" ref="E7:E25" si="0">D7/C7</f>
        <v>0.9615474994297033</v>
      </c>
    </row>
    <row r="8" spans="1:5" x14ac:dyDescent="0.25">
      <c r="A8" s="35" t="s">
        <v>92</v>
      </c>
      <c r="B8" s="36">
        <v>39565.78</v>
      </c>
      <c r="C8" s="37">
        <v>37305.620000000003</v>
      </c>
      <c r="D8" s="37">
        <v>37005.11</v>
      </c>
      <c r="E8" s="38">
        <f t="shared" si="0"/>
        <v>0.99194464533761928</v>
      </c>
    </row>
    <row r="9" spans="1:5" ht="38.25" x14ac:dyDescent="0.25">
      <c r="A9" s="35" t="s">
        <v>93</v>
      </c>
      <c r="B9" s="36">
        <v>1047.1300000000001</v>
      </c>
      <c r="C9" s="37">
        <v>1047.1300000000001</v>
      </c>
      <c r="D9" s="37">
        <v>1009.29</v>
      </c>
      <c r="E9" s="38">
        <f t="shared" si="0"/>
        <v>0.96386313065235441</v>
      </c>
    </row>
    <row r="10" spans="1:5" ht="38.25" x14ac:dyDescent="0.25">
      <c r="A10" s="35" t="s">
        <v>94</v>
      </c>
      <c r="B10" s="36">
        <v>10167.6</v>
      </c>
      <c r="C10" s="37">
        <v>11235.87</v>
      </c>
      <c r="D10" s="37">
        <v>10574.43</v>
      </c>
      <c r="E10" s="38">
        <f t="shared" si="0"/>
        <v>0.94113139436465532</v>
      </c>
    </row>
    <row r="11" spans="1:5" x14ac:dyDescent="0.25">
      <c r="A11" s="35" t="s">
        <v>95</v>
      </c>
      <c r="B11" s="36">
        <v>44433.17</v>
      </c>
      <c r="C11" s="37">
        <v>34782.980000000003</v>
      </c>
      <c r="D11" s="37">
        <v>33664.120000000003</v>
      </c>
      <c r="E11" s="38">
        <f t="shared" si="0"/>
        <v>0.96783311838146124</v>
      </c>
    </row>
    <row r="12" spans="1:5" ht="25.5" x14ac:dyDescent="0.25">
      <c r="A12" s="35" t="s">
        <v>96</v>
      </c>
      <c r="B12" s="36">
        <v>9850.08</v>
      </c>
      <c r="C12" s="37">
        <v>8612.1</v>
      </c>
      <c r="D12" s="37">
        <v>8009.79</v>
      </c>
      <c r="E12" s="38">
        <f t="shared" si="0"/>
        <v>0.93006235412965477</v>
      </c>
    </row>
    <row r="13" spans="1:5" ht="25.5" x14ac:dyDescent="0.25">
      <c r="A13" s="35" t="s">
        <v>97</v>
      </c>
      <c r="B13" s="36">
        <v>11754.27</v>
      </c>
      <c r="C13" s="37">
        <v>81404.009999999995</v>
      </c>
      <c r="D13" s="37">
        <v>72891.28</v>
      </c>
      <c r="E13" s="38">
        <f t="shared" si="0"/>
        <v>0.89542615898160305</v>
      </c>
    </row>
    <row r="14" spans="1:5" ht="25.5" x14ac:dyDescent="0.25">
      <c r="A14" s="35" t="s">
        <v>98</v>
      </c>
      <c r="B14" s="36">
        <v>28480.87</v>
      </c>
      <c r="C14" s="37">
        <v>944245.56</v>
      </c>
      <c r="D14" s="37">
        <v>927148.07</v>
      </c>
      <c r="E14" s="38">
        <f t="shared" si="0"/>
        <v>0.98189296225020095</v>
      </c>
    </row>
    <row r="15" spans="1:5" ht="25.5" x14ac:dyDescent="0.25">
      <c r="A15" s="35" t="s">
        <v>99</v>
      </c>
      <c r="B15" s="36">
        <v>2350.4</v>
      </c>
      <c r="C15" s="37">
        <v>2350.4</v>
      </c>
      <c r="D15" s="37">
        <v>2245.0700000000002</v>
      </c>
      <c r="E15" s="38">
        <f t="shared" si="0"/>
        <v>0.95518635125936013</v>
      </c>
    </row>
    <row r="16" spans="1:5" ht="25.5" x14ac:dyDescent="0.25">
      <c r="A16" s="35" t="s">
        <v>100</v>
      </c>
      <c r="B16" s="36">
        <v>150</v>
      </c>
      <c r="C16" s="37">
        <v>25</v>
      </c>
      <c r="D16" s="37">
        <v>25</v>
      </c>
      <c r="E16" s="38">
        <f t="shared" si="0"/>
        <v>1</v>
      </c>
    </row>
    <row r="17" spans="1:5" ht="38.25" x14ac:dyDescent="0.25">
      <c r="A17" s="35" t="s">
        <v>101</v>
      </c>
      <c r="B17" s="36">
        <v>3221.3</v>
      </c>
      <c r="C17" s="37">
        <v>3521.31</v>
      </c>
      <c r="D17" s="37">
        <v>1545.73</v>
      </c>
      <c r="E17" s="38">
        <f t="shared" si="0"/>
        <v>0.43896447628865393</v>
      </c>
    </row>
    <row r="18" spans="1:5" ht="25.5" x14ac:dyDescent="0.25">
      <c r="A18" s="35" t="s">
        <v>102</v>
      </c>
      <c r="B18" s="36">
        <v>2615.73</v>
      </c>
      <c r="C18" s="37">
        <v>2991.32</v>
      </c>
      <c r="D18" s="37">
        <v>2563.9299999999998</v>
      </c>
      <c r="E18" s="38">
        <f t="shared" si="0"/>
        <v>0.8571232766805289</v>
      </c>
    </row>
    <row r="19" spans="1:5" ht="25.5" x14ac:dyDescent="0.25">
      <c r="A19" s="35" t="s">
        <v>103</v>
      </c>
      <c r="B19" s="36">
        <v>2379.7399999999998</v>
      </c>
      <c r="C19" s="37">
        <v>7686.86</v>
      </c>
      <c r="D19" s="37">
        <v>7461.54</v>
      </c>
      <c r="E19" s="38">
        <f t="shared" si="0"/>
        <v>0.97068764098734728</v>
      </c>
    </row>
    <row r="20" spans="1:5" ht="25.5" x14ac:dyDescent="0.25">
      <c r="A20" s="35" t="s">
        <v>104</v>
      </c>
      <c r="B20" s="36">
        <v>63474.98</v>
      </c>
      <c r="C20" s="37">
        <v>116088.61</v>
      </c>
      <c r="D20" s="37">
        <v>112507.66</v>
      </c>
      <c r="E20" s="38">
        <f t="shared" si="0"/>
        <v>0.96915330453177106</v>
      </c>
    </row>
    <row r="21" spans="1:5" ht="25.5" x14ac:dyDescent="0.25">
      <c r="A21" s="35" t="s">
        <v>105</v>
      </c>
      <c r="B21" s="36">
        <v>5239.96</v>
      </c>
      <c r="C21" s="37">
        <v>20696.439999999999</v>
      </c>
      <c r="D21" s="37">
        <v>20696.439999999999</v>
      </c>
      <c r="E21" s="38">
        <f t="shared" si="0"/>
        <v>1</v>
      </c>
    </row>
    <row r="22" spans="1:5" ht="25.5" x14ac:dyDescent="0.25">
      <c r="A22" s="35" t="s">
        <v>106</v>
      </c>
      <c r="B22" s="36">
        <v>4947.37</v>
      </c>
      <c r="C22" s="37">
        <v>3457.07</v>
      </c>
      <c r="D22" s="37">
        <v>0</v>
      </c>
      <c r="E22" s="38">
        <f t="shared" si="0"/>
        <v>0</v>
      </c>
    </row>
    <row r="23" spans="1:5" ht="25.5" x14ac:dyDescent="0.25">
      <c r="A23" s="35" t="s">
        <v>107</v>
      </c>
      <c r="B23" s="36">
        <v>9885.2000000000007</v>
      </c>
      <c r="C23" s="37">
        <v>5874.09</v>
      </c>
      <c r="D23" s="37">
        <v>5874.09</v>
      </c>
      <c r="E23" s="38">
        <f t="shared" si="0"/>
        <v>1</v>
      </c>
    </row>
    <row r="24" spans="1:5" ht="25.5" x14ac:dyDescent="0.25">
      <c r="A24" s="35" t="s">
        <v>108</v>
      </c>
      <c r="B24" s="36">
        <v>3086.81</v>
      </c>
      <c r="C24" s="37">
        <v>945</v>
      </c>
      <c r="D24" s="37">
        <v>945</v>
      </c>
      <c r="E24" s="38">
        <f t="shared" si="0"/>
        <v>1</v>
      </c>
    </row>
    <row r="25" spans="1:5" ht="25.5" x14ac:dyDescent="0.25">
      <c r="A25" s="35" t="s">
        <v>109</v>
      </c>
      <c r="B25" s="36">
        <v>110285.1</v>
      </c>
      <c r="C25" s="37">
        <v>120906.35</v>
      </c>
      <c r="D25" s="37">
        <v>114415.6</v>
      </c>
      <c r="E25" s="38">
        <f t="shared" si="0"/>
        <v>0.9463158882887458</v>
      </c>
    </row>
    <row r="26" spans="1:5" x14ac:dyDescent="0.25">
      <c r="A26" s="39" t="s">
        <v>110</v>
      </c>
      <c r="B26" s="40">
        <f>B25+B24+B23+B22+B21+B20+B19+B18+B17+B16+B15+B14+B13+B12+B11+B10+B9+B8+B7+B6</f>
        <v>609080.88</v>
      </c>
      <c r="C26" s="40">
        <f>C25+C24+C23+C22+C21+C20+C19+C18+C17+C16+C15+C14+C13+C12+C11+C10+C9+C8+C7+C6</f>
        <v>1674494.1400000001</v>
      </c>
      <c r="D26" s="40">
        <f>D25+D24+D23+D22+D21+D20+D19+D18+D17+D16+D15+D14+D13+D12+D11+D10+D9+D8+D7+D6</f>
        <v>1626212.9300000002</v>
      </c>
      <c r="E26" s="41">
        <f>D26/C26</f>
        <v>0.97116668918291948</v>
      </c>
    </row>
  </sheetData>
  <mergeCells count="5">
    <mergeCell ref="A2:E2"/>
    <mergeCell ref="A4:A5"/>
    <mergeCell ref="B4:B5"/>
    <mergeCell ref="C4:D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2021-08-09T14:48:46Z</cp:lastPrinted>
  <dcterms:created xsi:type="dcterms:W3CDTF">2015-06-05T18:19:34Z</dcterms:created>
  <dcterms:modified xsi:type="dcterms:W3CDTF">2022-03-10T10:13:32Z</dcterms:modified>
</cp:coreProperties>
</file>