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1\и с п о л н е н и е   б ю д ж е т а\ОТЧЕТЫ ОБ ИСПОЛНЕНИИ_2021\год 2021\Аналитика для размещения\"/>
    </mc:Choice>
  </mc:AlternateContent>
  <xr:revisionPtr revIDLastSave="0" documentId="13_ncr:1_{16339C55-7D1B-472A-ACAF-4DADCFB408DE}" xr6:coauthVersionLast="47" xr6:coauthVersionMax="47" xr10:uidLastSave="{00000000-0000-0000-0000-000000000000}"/>
  <bookViews>
    <workbookView xWindow="-120" yWindow="-120" windowWidth="28095" windowHeight="164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G40" i="1"/>
  <c r="G39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1" i="1"/>
  <c r="G20" i="1"/>
  <c r="G19" i="1"/>
  <c r="G18" i="1"/>
  <c r="G17" i="1"/>
  <c r="G16" i="1"/>
  <c r="G13" i="1"/>
  <c r="G12" i="1"/>
  <c r="G11" i="1"/>
  <c r="G10" i="1"/>
  <c r="G9" i="1"/>
  <c r="G8" i="1"/>
  <c r="G7" i="1"/>
  <c r="G6" i="1"/>
  <c r="D36" i="1"/>
  <c r="D35" i="1" s="1"/>
  <c r="D33" i="1" s="1"/>
  <c r="D24" i="1"/>
  <c r="D17" i="1"/>
  <c r="D12" i="1"/>
  <c r="D10" i="1"/>
  <c r="D8" i="1"/>
  <c r="E24" i="1"/>
  <c r="E12" i="1"/>
  <c r="D7" i="1" l="1"/>
  <c r="D6" i="1" s="1"/>
  <c r="I9" i="1"/>
  <c r="I11" i="1"/>
  <c r="I13" i="1"/>
  <c r="I14" i="1"/>
  <c r="I16" i="1"/>
  <c r="I18" i="1"/>
  <c r="I19" i="1"/>
  <c r="I20" i="1"/>
  <c r="I21" i="1"/>
  <c r="I22" i="1"/>
  <c r="I23" i="1"/>
  <c r="I25" i="1"/>
  <c r="I26" i="1"/>
  <c r="I28" i="1"/>
  <c r="I29" i="1"/>
  <c r="I30" i="1"/>
  <c r="I31" i="1"/>
  <c r="I32" i="1"/>
  <c r="I37" i="1"/>
  <c r="I39" i="1"/>
  <c r="I40" i="1"/>
  <c r="I41" i="1"/>
  <c r="I43" i="1"/>
  <c r="C36" i="1"/>
  <c r="C35" i="1" s="1"/>
  <c r="C33" i="1" s="1"/>
  <c r="E36" i="1"/>
  <c r="F36" i="1"/>
  <c r="H37" i="1"/>
  <c r="H38" i="1"/>
  <c r="C24" i="1"/>
  <c r="C17" i="1"/>
  <c r="C12" i="1"/>
  <c r="C10" i="1"/>
  <c r="C8" i="1"/>
  <c r="I27" i="1"/>
  <c r="F17" i="1"/>
  <c r="E17" i="1"/>
  <c r="C7" i="1" l="1"/>
  <c r="C6" i="1" s="1"/>
  <c r="I36" i="1"/>
  <c r="I17" i="1"/>
  <c r="H21" i="1" l="1"/>
  <c r="F8" i="1"/>
  <c r="E8" i="1"/>
  <c r="I8" i="1" l="1"/>
  <c r="H19" i="1"/>
  <c r="H15" i="1"/>
  <c r="E10" i="1"/>
  <c r="H16" i="1"/>
  <c r="H9" i="1"/>
  <c r="H14" i="1"/>
  <c r="H34" i="1"/>
  <c r="H8" i="1"/>
  <c r="H20" i="1"/>
  <c r="H26" i="1"/>
  <c r="H28" i="1"/>
  <c r="H18" i="1"/>
  <c r="H32" i="1" l="1"/>
  <c r="E35" i="1"/>
  <c r="E33" i="1" s="1"/>
  <c r="H40" i="1"/>
  <c r="H39" i="1"/>
  <c r="H36" i="1"/>
  <c r="H22" i="1"/>
  <c r="H11" i="1"/>
  <c r="H17" i="1"/>
  <c r="H29" i="1"/>
  <c r="H27" i="1"/>
  <c r="H25" i="1"/>
  <c r="F10" i="1"/>
  <c r="H30" i="1"/>
  <c r="H41" i="1"/>
  <c r="F12" i="1"/>
  <c r="H13" i="1"/>
  <c r="F35" i="1"/>
  <c r="I35" i="1" s="1"/>
  <c r="F24" i="1"/>
  <c r="I24" i="1" s="1"/>
  <c r="F7" i="1" l="1"/>
  <c r="I7" i="1" s="1"/>
  <c r="H10" i="1"/>
  <c r="I10" i="1"/>
  <c r="H12" i="1"/>
  <c r="I12" i="1"/>
  <c r="E7" i="1"/>
  <c r="E6" i="1" s="1"/>
  <c r="H31" i="1"/>
  <c r="H24" i="1"/>
  <c r="H35" i="1"/>
  <c r="F33" i="1"/>
  <c r="H33" i="1" l="1"/>
  <c r="I33" i="1"/>
  <c r="F6" i="1"/>
  <c r="H7" i="1"/>
  <c r="H6" i="1" l="1"/>
</calcChain>
</file>

<file path=xl/sharedStrings.xml><?xml version="1.0" encoding="utf-8"?>
<sst xmlns="http://schemas.openxmlformats.org/spreadsheetml/2006/main" count="101" uniqueCount="89">
  <si>
    <t>Наименование показателя</t>
  </si>
  <si>
    <t>Код дохода по бюджетной классификации</t>
  </si>
  <si>
    <t>Доходы бюджета - всего
в том числе:</t>
  </si>
  <si>
    <t>X</t>
  </si>
  <si>
    <t>НАЛОГОВЫЕ И НЕНАЛОГОВЫЕ ДОХОДЫ</t>
  </si>
  <si>
    <t>000 100 00000 00 0000 000</t>
  </si>
  <si>
    <t>НАЛОГИ НА ПРИБЫЛЬ, ДОХОДЫ</t>
  </si>
  <si>
    <t>000 101 00000 00 0000 000</t>
  </si>
  <si>
    <t>Налог на доходы физических лиц</t>
  </si>
  <si>
    <t>000 101 02000 01 0000 110</t>
  </si>
  <si>
    <t>НАЛОГИ НА ТОВАРЫ (РАБОТЫ, УСЛУГИ), РЕАЛИЗУЕМЫЕ НА ТЕРРИТОРИИ РОССИЙСКОЙ ФЕДЕРАЦИИ</t>
  </si>
  <si>
    <t>000 103 00000 00 0000 000</t>
  </si>
  <si>
    <t>Акцизы по подакцизным товарам (продукции), производимым на территории Российской Федерации</t>
  </si>
  <si>
    <t>000 103 02000 01 0000 110</t>
  </si>
  <si>
    <t>НАЛОГИ НА СОВОКУПНЫЙ ДОХОД</t>
  </si>
  <si>
    <t>000 105 00000 00 0000 000</t>
  </si>
  <si>
    <t>Налог, взимаемый в связи с применением упрощенной системы налогообложения</t>
  </si>
  <si>
    <t>000 105 01000 00 0000 110</t>
  </si>
  <si>
    <t>Единый налог на вмененный доход для отдельных видов деятельности</t>
  </si>
  <si>
    <t>000 105 02000 02 0000 110</t>
  </si>
  <si>
    <t>Единый сельскохозяйственный налог</t>
  </si>
  <si>
    <t>000 105 03000 01 0000 110</t>
  </si>
  <si>
    <t>Налог, взимаемый в связи с применением патентной системы налогообложения</t>
  </si>
  <si>
    <t>000 105 04000 02 0000 110</t>
  </si>
  <si>
    <t>НАЛОГИ НА ИМУЩЕСТВО</t>
  </si>
  <si>
    <t>000 106 00000 00 0000 000</t>
  </si>
  <si>
    <t>Налог на имущество физических лиц</t>
  </si>
  <si>
    <t>000 106 01000 00 0000 110</t>
  </si>
  <si>
    <t>Налог на имущество организаций</t>
  </si>
  <si>
    <t>000 106 02000 02 0000 110</t>
  </si>
  <si>
    <t>Земельный налог с организаций</t>
  </si>
  <si>
    <t>000 106 06030 00 0000 110</t>
  </si>
  <si>
    <t>Земельный налог с физических лиц</t>
  </si>
  <si>
    <t>000 106 06040 00 0000 110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</si>
  <si>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</si>
  <si>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</si>
  <si>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</si>
  <si>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</si>
  <si>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</si>
  <si>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000 111 05000 00 0000 120</t>
  </si>
  <si>
    <t>Платежи от государственных и муниципальных унитарных предприятий</t>
  </si>
  <si>
    <t>000 111 07000 00 0000 120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</si>
  <si>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</si>
  <si>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000 111 09000 00 0000 120</t>
  </si>
  <si>
    <t>ПЛАТЕЖИ ПРИ ПОЛЬЗОВАНИИ ПРИРОДНЫМИ РЕСУРСАМИ</t>
  </si>
  <si>
    <t>000 112 00000 00 0000 000</t>
  </si>
  <si>
    <t>ДОХОДЫ ОТ ОКАЗАНИЯ ПЛАТНЫХ УСЛУГ И КОМПЕНСАЦИИ ЗАТРАТ ГОСУДАРСТВА</t>
  </si>
  <si>
    <t>000 113 00000 00 0000 000</t>
  </si>
  <si>
    <t>ДОХОДЫ ОТ ПРОДАЖИ МАТЕРИАЛЬНЫХ И НЕМАТЕРИАЛЬНЫХ АКТИВОВ</t>
  </si>
  <si>
    <t>000 114 00000 00 0000 000</t>
  </si>
  <si>
    <t>ШТРАФЫ, САНКЦИИ, ВОЗМЕЩЕНИЕ УЩЕРБА</t>
  </si>
  <si>
    <t>000 116 00000 00 0000 000</t>
  </si>
  <si>
    <t>ПРОЧИЕ НЕНАЛОГОВЫЕ ДОХОДЫ</t>
  </si>
  <si>
    <t>000 117 00000 00 0000 000</t>
  </si>
  <si>
    <t>БЕЗВОЗМЕЗДНЫЕ ПОСТУПЛЕНИЯ</t>
  </si>
  <si>
    <t>000 200 00000 00 0000 000</t>
  </si>
  <si>
    <t>БЕЗВОЗМЕЗДНЫЕ ПОСТУПЛЕНИЯ ОТ НЕРЕЗИДЕНТОВ</t>
  </si>
  <si>
    <t>000 201 00000 00 0000 000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</si>
  <si>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</si>
  <si>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</si>
  <si>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Дотации бюджетам бюджетной системы Российской Федерации</t>
  </si>
  <si>
    <t>000 202 10000 00 0000 150</t>
  </si>
  <si>
    <t>Дотации на выравнивание бюджетной обеспеченности</t>
  </si>
  <si>
    <t>000 202 15001 00 0000 150</t>
  </si>
  <si>
    <t>Прочие дотации</t>
  </si>
  <si>
    <t>000 202 19999 00 0000 150</t>
  </si>
  <si>
    <t>Субсидии бюджетам бюджетной системы Российской Федерации (межбюджетные субсидии)</t>
  </si>
  <si>
    <t>000 202 20000 00 0000 150</t>
  </si>
  <si>
    <t>Субвенции бюджетам бюджетной системы Российской Федерации</t>
  </si>
  <si>
    <t>000 202 30000 00 0000 150</t>
  </si>
  <si>
    <t>Иные межбюджетные трансферты</t>
  </si>
  <si>
    <t>000 202 40000 00 0000 150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</si>
  <si>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</si>
  <si>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</si>
  <si>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</si>
  <si>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000 219 00000 00 0000 000</t>
  </si>
  <si>
    <t>(тыс. руб.)</t>
  </si>
  <si>
    <t>Уточненный годовой план</t>
  </si>
  <si>
    <t>Исполнено</t>
  </si>
  <si>
    <t>Динамика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</si>
  <si>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</si>
  <si>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000 109 00000 00 0000 000</t>
  </si>
  <si>
    <t>-</t>
  </si>
  <si>
    <t xml:space="preserve">Сведения об исполнении  бюджета Светлогорского городского округа по доходам за  2021 года в сравнении с запланированными значениями и соответствующим периодом прошлого года        </t>
  </si>
  <si>
    <t>на 01.01.2022 г.</t>
  </si>
  <si>
    <t>исполнено на 01.01.2021 г.</t>
  </si>
  <si>
    <t>Первоначально учтвержденный план</t>
  </si>
  <si>
    <t>% исполнения к первоначальному плану</t>
  </si>
  <si>
    <t>% исполнения к уточненному плану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</si>
</sst>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/>
    <xf numFmtId="49" fontId="4" fillId="0" borderId="4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 shrinkToFit="1"/>
    </xf>
    <xf numFmtId="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 shrinkToFit="1"/>
    </xf>
    <xf numFmtId="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8" fillId="0" borderId="0" xfId="0" applyFont="1"/>
    <xf numFmtId="164" fontId="6" fillId="0" borderId="2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3"/>
  <sheetViews>
    <sheetView tabSelected="1" zoomScale="136" zoomScaleNormal="136" workbookViewId="0">
      <selection activeCell="H10" sqref="H10"/>
    </sheetView>
  </sheetViews>
  <sheetFormatPr defaultRowHeight="12.75" x14ac:dyDescent="0.2"/>
  <cols>
    <col min="1" max="1" width="39.5703125" style="4" customWidth="1"/>
    <col min="2" max="2" width="22" style="16" customWidth="1"/>
    <col min="3" max="4" width="15.5703125" style="6" customWidth="1"/>
    <col min="5" max="5" width="13" style="4" customWidth="1"/>
    <col min="6" max="6" width="11.42578125" style="4" customWidth="1"/>
    <col min="7" max="7" width="11.42578125" style="5" customWidth="1"/>
    <col min="8" max="8" width="11.140625" style="4" customWidth="1"/>
    <col min="9" max="9" width="13.7109375" style="5" customWidth="1"/>
    <col min="10" max="16384" width="9.140625" style="4"/>
  </cols>
  <sheetData>
    <row r="2" spans="1:9" ht="45.75" customHeight="1" x14ac:dyDescent="0.2">
      <c r="A2" s="21" t="s">
        <v>83</v>
      </c>
      <c r="B2" s="21"/>
      <c r="C2" s="21"/>
      <c r="D2" s="21"/>
      <c r="E2" s="21"/>
      <c r="F2" s="21"/>
      <c r="G2" s="21"/>
      <c r="H2" s="21"/>
      <c r="I2" s="21"/>
    </row>
    <row r="3" spans="1:9" x14ac:dyDescent="0.2">
      <c r="F3" s="4" t="s">
        <v>76</v>
      </c>
    </row>
    <row r="4" spans="1:9" ht="15" customHeight="1" x14ac:dyDescent="0.2">
      <c r="A4" s="22" t="s">
        <v>0</v>
      </c>
      <c r="B4" s="23" t="s">
        <v>1</v>
      </c>
      <c r="C4" s="25" t="s">
        <v>85</v>
      </c>
      <c r="D4" s="24" t="s">
        <v>84</v>
      </c>
      <c r="E4" s="28"/>
      <c r="F4" s="28"/>
      <c r="G4" s="28"/>
      <c r="H4" s="29"/>
      <c r="I4" s="19" t="s">
        <v>79</v>
      </c>
    </row>
    <row r="5" spans="1:9" ht="55.5" customHeight="1" thickBot="1" x14ac:dyDescent="0.25">
      <c r="A5" s="22"/>
      <c r="B5" s="23"/>
      <c r="C5" s="26"/>
      <c r="D5" s="18" t="s">
        <v>86</v>
      </c>
      <c r="E5" s="31" t="s">
        <v>77</v>
      </c>
      <c r="F5" s="27" t="s">
        <v>78</v>
      </c>
      <c r="G5" s="30" t="s">
        <v>87</v>
      </c>
      <c r="H5" s="35" t="s">
        <v>88</v>
      </c>
      <c r="I5" s="20"/>
    </row>
    <row r="6" spans="1:9" ht="25.5" x14ac:dyDescent="0.2">
      <c r="A6" s="7" t="s">
        <v>2</v>
      </c>
      <c r="B6" s="1" t="s">
        <v>3</v>
      </c>
      <c r="C6" s="8">
        <f>C7+C33</f>
        <v>1613365.5199999998</v>
      </c>
      <c r="D6" s="8">
        <f>D7+D33</f>
        <v>663699.31999999995</v>
      </c>
      <c r="E6" s="32">
        <f>E7+E33</f>
        <v>888722.19</v>
      </c>
      <c r="F6" s="8">
        <f>F7+F33</f>
        <v>895680.74</v>
      </c>
      <c r="G6" s="9">
        <f>F6/D6</f>
        <v>1.3495278856094053</v>
      </c>
      <c r="H6" s="36">
        <f>F6/E6</f>
        <v>1.0078298371282932</v>
      </c>
      <c r="I6" s="17">
        <f>F6/C6</f>
        <v>0.55516293666670158</v>
      </c>
    </row>
    <row r="7" spans="1:9" ht="25.5" x14ac:dyDescent="0.2">
      <c r="A7" s="10" t="s">
        <v>4</v>
      </c>
      <c r="B7" s="2" t="s">
        <v>5</v>
      </c>
      <c r="C7" s="11">
        <f>C8+C10+C12+C17+C22+C23+C24+C28+C29+C30+C31+C32</f>
        <v>374212.62999999995</v>
      </c>
      <c r="D7" s="11">
        <f>D8+D10+D12+D17+D22+D24+D28+D29+D30+D31+D32</f>
        <v>382033.12999999995</v>
      </c>
      <c r="E7" s="33">
        <f>E8+E10+E12+E17+E22+E24+E28+E29+E30+E31+E32</f>
        <v>438080.23</v>
      </c>
      <c r="F7" s="11">
        <f>F8+F10+F12+F17+F22+F24+F28+F29+F30+F31+F32+F23</f>
        <v>460727.54000000004</v>
      </c>
      <c r="G7" s="12">
        <f>F7/D7</f>
        <v>1.2059884439865205</v>
      </c>
      <c r="H7" s="37">
        <f>F7/E7</f>
        <v>1.051696717745058</v>
      </c>
      <c r="I7" s="17">
        <f t="shared" ref="I7:I43" si="0">F7/C7</f>
        <v>1.2311918494039074</v>
      </c>
    </row>
    <row r="8" spans="1:9" x14ac:dyDescent="0.2">
      <c r="A8" s="10" t="s">
        <v>6</v>
      </c>
      <c r="B8" s="2" t="s">
        <v>7</v>
      </c>
      <c r="C8" s="11">
        <f>C9</f>
        <v>107654.74</v>
      </c>
      <c r="D8" s="11">
        <f>D9</f>
        <v>110054</v>
      </c>
      <c r="E8" s="33">
        <f>E9</f>
        <v>129624</v>
      </c>
      <c r="F8" s="11">
        <f>F9</f>
        <v>132124.20000000001</v>
      </c>
      <c r="G8" s="12">
        <f>F8/D8</f>
        <v>1.2005397350391627</v>
      </c>
      <c r="H8" s="37">
        <f>F8/E8</f>
        <v>1.0192880947972598</v>
      </c>
      <c r="I8" s="17">
        <f t="shared" si="0"/>
        <v>1.2272957047687822</v>
      </c>
    </row>
    <row r="9" spans="1:9" x14ac:dyDescent="0.2">
      <c r="A9" s="13" t="s">
        <v>8</v>
      </c>
      <c r="B9" s="3" t="s">
        <v>9</v>
      </c>
      <c r="C9" s="14">
        <v>107654.74</v>
      </c>
      <c r="D9" s="14">
        <v>110054</v>
      </c>
      <c r="E9" s="34">
        <v>129624</v>
      </c>
      <c r="F9" s="14">
        <v>132124.20000000001</v>
      </c>
      <c r="G9" s="15">
        <f>F9/D9</f>
        <v>1.2005397350391627</v>
      </c>
      <c r="H9" s="38">
        <f>F9/E9</f>
        <v>1.0192880947972598</v>
      </c>
      <c r="I9" s="17">
        <f t="shared" si="0"/>
        <v>1.2272957047687822</v>
      </c>
    </row>
    <row r="10" spans="1:9" ht="51" x14ac:dyDescent="0.2">
      <c r="A10" s="10" t="s">
        <v>10</v>
      </c>
      <c r="B10" s="2" t="s">
        <v>11</v>
      </c>
      <c r="C10" s="11">
        <f>C11</f>
        <v>5793.5</v>
      </c>
      <c r="D10" s="11">
        <f>D11</f>
        <v>6631.23</v>
      </c>
      <c r="E10" s="33">
        <f>E11</f>
        <v>6631.23</v>
      </c>
      <c r="F10" s="11">
        <f>F11</f>
        <v>6758.72</v>
      </c>
      <c r="G10" s="12">
        <f>F10/D10</f>
        <v>1.0192256941774001</v>
      </c>
      <c r="H10" s="37">
        <f t="shared" ref="H10:H28" si="1">F10/E10</f>
        <v>1.0192256941774001</v>
      </c>
      <c r="I10" s="17">
        <f t="shared" si="0"/>
        <v>1.1666039527056185</v>
      </c>
    </row>
    <row r="11" spans="1:9" ht="38.25" x14ac:dyDescent="0.2">
      <c r="A11" s="13" t="s">
        <v>12</v>
      </c>
      <c r="B11" s="3" t="s">
        <v>13</v>
      </c>
      <c r="C11" s="14">
        <v>5793.5</v>
      </c>
      <c r="D11" s="14">
        <v>6631.23</v>
      </c>
      <c r="E11" s="34">
        <v>6631.23</v>
      </c>
      <c r="F11" s="14">
        <v>6758.72</v>
      </c>
      <c r="G11" s="15">
        <f>F11/D11</f>
        <v>1.0192256941774001</v>
      </c>
      <c r="H11" s="38">
        <f t="shared" si="1"/>
        <v>1.0192256941774001</v>
      </c>
      <c r="I11" s="17">
        <f t="shared" si="0"/>
        <v>1.1666039527056185</v>
      </c>
    </row>
    <row r="12" spans="1:9" x14ac:dyDescent="0.2">
      <c r="A12" s="10" t="s">
        <v>14</v>
      </c>
      <c r="B12" s="2" t="s">
        <v>15</v>
      </c>
      <c r="C12" s="11">
        <f>C13+C14+C15+C16</f>
        <v>39031.149999999994</v>
      </c>
      <c r="D12" s="11">
        <f>D13+D14+D15+D16</f>
        <v>39979</v>
      </c>
      <c r="E12" s="33">
        <f>E13+E14+E15+E16</f>
        <v>67398.080000000002</v>
      </c>
      <c r="F12" s="11">
        <f>F13+F14+F15+F16</f>
        <v>69820.990000000005</v>
      </c>
      <c r="G12" s="12">
        <f>F12/D12</f>
        <v>1.7464416318567249</v>
      </c>
      <c r="H12" s="37">
        <f t="shared" si="1"/>
        <v>1.0359492436579796</v>
      </c>
      <c r="I12" s="17">
        <f t="shared" si="0"/>
        <v>1.7888530058683902</v>
      </c>
    </row>
    <row r="13" spans="1:9" ht="25.5" x14ac:dyDescent="0.2">
      <c r="A13" s="13" t="s">
        <v>16</v>
      </c>
      <c r="B13" s="3" t="s">
        <v>17</v>
      </c>
      <c r="C13" s="14">
        <v>21114.42</v>
      </c>
      <c r="D13" s="14">
        <v>31440</v>
      </c>
      <c r="E13" s="34">
        <v>44694</v>
      </c>
      <c r="F13" s="14">
        <v>45193.69</v>
      </c>
      <c r="G13" s="15">
        <f t="shared" ref="G13:G21" si="2">F13/D13</f>
        <v>1.4374583333333335</v>
      </c>
      <c r="H13" s="38">
        <f t="shared" si="1"/>
        <v>1.0111802479079965</v>
      </c>
      <c r="I13" s="17">
        <f t="shared" si="0"/>
        <v>2.1404182544441195</v>
      </c>
    </row>
    <row r="14" spans="1:9" ht="25.5" x14ac:dyDescent="0.2">
      <c r="A14" s="13" t="s">
        <v>18</v>
      </c>
      <c r="B14" s="3" t="s">
        <v>19</v>
      </c>
      <c r="C14" s="14">
        <v>17491.34</v>
      </c>
      <c r="D14" s="14">
        <v>0</v>
      </c>
      <c r="E14" s="34">
        <v>5674.58</v>
      </c>
      <c r="F14" s="14">
        <v>5674</v>
      </c>
      <c r="G14" s="15" t="s">
        <v>82</v>
      </c>
      <c r="H14" s="38">
        <f t="shared" si="1"/>
        <v>0.99989778979237232</v>
      </c>
      <c r="I14" s="17">
        <f t="shared" si="0"/>
        <v>0.32438909769062862</v>
      </c>
    </row>
    <row r="15" spans="1:9" x14ac:dyDescent="0.2">
      <c r="A15" s="13" t="s">
        <v>20</v>
      </c>
      <c r="B15" s="3" t="s">
        <v>21</v>
      </c>
      <c r="C15" s="14">
        <v>0</v>
      </c>
      <c r="D15" s="14">
        <v>0</v>
      </c>
      <c r="E15" s="34">
        <v>8490.5</v>
      </c>
      <c r="F15" s="14">
        <v>8490.5</v>
      </c>
      <c r="G15" s="15" t="s">
        <v>82</v>
      </c>
      <c r="H15" s="38">
        <f t="shared" si="1"/>
        <v>1</v>
      </c>
      <c r="I15" s="17" t="s">
        <v>82</v>
      </c>
    </row>
    <row r="16" spans="1:9" ht="25.5" x14ac:dyDescent="0.2">
      <c r="A16" s="13" t="s">
        <v>22</v>
      </c>
      <c r="B16" s="3" t="s">
        <v>23</v>
      </c>
      <c r="C16" s="14">
        <v>425.39</v>
      </c>
      <c r="D16" s="14">
        <v>8539</v>
      </c>
      <c r="E16" s="34">
        <v>8539</v>
      </c>
      <c r="F16" s="14">
        <v>10462.799999999999</v>
      </c>
      <c r="G16" s="15">
        <f t="shared" si="2"/>
        <v>1.2252957020728421</v>
      </c>
      <c r="H16" s="38">
        <f t="shared" si="1"/>
        <v>1.2252957020728421</v>
      </c>
      <c r="I16" s="17">
        <f t="shared" si="0"/>
        <v>24.595782693528292</v>
      </c>
    </row>
    <row r="17" spans="1:9" x14ac:dyDescent="0.2">
      <c r="A17" s="10" t="s">
        <v>24</v>
      </c>
      <c r="B17" s="2" t="s">
        <v>25</v>
      </c>
      <c r="C17" s="11">
        <f>C18+C19+C20+C21</f>
        <v>74477.08</v>
      </c>
      <c r="D17" s="11">
        <f>D18+D19+D20+D21</f>
        <v>65798</v>
      </c>
      <c r="E17" s="33">
        <f>E18+E19+E20+E21</f>
        <v>91681.1</v>
      </c>
      <c r="F17" s="11">
        <f>F18+F19+F20+F21</f>
        <v>97012.61</v>
      </c>
      <c r="G17" s="12">
        <f>F17/D17</f>
        <v>1.474400589683577</v>
      </c>
      <c r="H17" s="37">
        <f t="shared" si="1"/>
        <v>1.0581527708546254</v>
      </c>
      <c r="I17" s="17">
        <f t="shared" si="0"/>
        <v>1.3025834256659901</v>
      </c>
    </row>
    <row r="18" spans="1:9" x14ac:dyDescent="0.2">
      <c r="A18" s="13" t="s">
        <v>26</v>
      </c>
      <c r="B18" s="3" t="s">
        <v>27</v>
      </c>
      <c r="C18" s="14">
        <v>14248.15</v>
      </c>
      <c r="D18" s="14">
        <v>17570</v>
      </c>
      <c r="E18" s="34">
        <v>16570</v>
      </c>
      <c r="F18" s="14">
        <v>14642.64</v>
      </c>
      <c r="G18" s="15">
        <f t="shared" si="2"/>
        <v>0.83338873079112119</v>
      </c>
      <c r="H18" s="38">
        <f t="shared" si="1"/>
        <v>0.88368376584188291</v>
      </c>
      <c r="I18" s="17">
        <f t="shared" si="0"/>
        <v>1.0276871032379642</v>
      </c>
    </row>
    <row r="19" spans="1:9" x14ac:dyDescent="0.2">
      <c r="A19" s="13" t="s">
        <v>28</v>
      </c>
      <c r="B19" s="3" t="s">
        <v>29</v>
      </c>
      <c r="C19" s="14">
        <v>13577.17</v>
      </c>
      <c r="D19" s="14">
        <v>15064</v>
      </c>
      <c r="E19" s="34">
        <v>18225</v>
      </c>
      <c r="F19" s="14">
        <v>22060.240000000002</v>
      </c>
      <c r="G19" s="15">
        <f t="shared" si="2"/>
        <v>1.4644344131704727</v>
      </c>
      <c r="H19" s="38">
        <f t="shared" si="1"/>
        <v>1.2104384087791495</v>
      </c>
      <c r="I19" s="17">
        <f t="shared" si="0"/>
        <v>1.6248039908169376</v>
      </c>
    </row>
    <row r="20" spans="1:9" x14ac:dyDescent="0.2">
      <c r="A20" s="13" t="s">
        <v>30</v>
      </c>
      <c r="B20" s="3" t="s">
        <v>31</v>
      </c>
      <c r="C20" s="14">
        <v>39028.589999999997</v>
      </c>
      <c r="D20" s="14">
        <v>27408</v>
      </c>
      <c r="E20" s="34">
        <v>50000.1</v>
      </c>
      <c r="F20" s="14">
        <v>54973.4</v>
      </c>
      <c r="G20" s="15">
        <f t="shared" si="2"/>
        <v>2.0057428488032691</v>
      </c>
      <c r="H20" s="38">
        <f t="shared" si="1"/>
        <v>1.099465801068398</v>
      </c>
      <c r="I20" s="17">
        <f t="shared" si="0"/>
        <v>1.4085417894932921</v>
      </c>
    </row>
    <row r="21" spans="1:9" x14ac:dyDescent="0.2">
      <c r="A21" s="13" t="s">
        <v>32</v>
      </c>
      <c r="B21" s="3" t="s">
        <v>33</v>
      </c>
      <c r="C21" s="14">
        <v>7623.17</v>
      </c>
      <c r="D21" s="14">
        <v>5756</v>
      </c>
      <c r="E21" s="34">
        <v>6886</v>
      </c>
      <c r="F21" s="14">
        <v>5336.33</v>
      </c>
      <c r="G21" s="15">
        <f t="shared" si="2"/>
        <v>0.9270899930507297</v>
      </c>
      <c r="H21" s="38">
        <f t="shared" si="1"/>
        <v>0.77495352889921576</v>
      </c>
      <c r="I21" s="17">
        <f t="shared" si="0"/>
        <v>0.70001456087165836</v>
      </c>
    </row>
    <row r="22" spans="1:9" x14ac:dyDescent="0.2">
      <c r="A22" s="10" t="s">
        <v>34</v>
      </c>
      <c r="B22" s="2" t="s">
        <v>35</v>
      </c>
      <c r="C22" s="11">
        <v>4534.7299999999996</v>
      </c>
      <c r="D22" s="11">
        <v>4305</v>
      </c>
      <c r="E22" s="33">
        <v>4305</v>
      </c>
      <c r="F22" s="11">
        <v>4377.99</v>
      </c>
      <c r="G22" s="12"/>
      <c r="H22" s="37">
        <f t="shared" si="1"/>
        <v>1.0169547038327527</v>
      </c>
      <c r="I22" s="17">
        <f t="shared" si="0"/>
        <v>0.96543564886994382</v>
      </c>
    </row>
    <row r="23" spans="1:9" ht="38.25" x14ac:dyDescent="0.2">
      <c r="A23" s="10" t="s">
        <v>80</v>
      </c>
      <c r="B23" s="2" t="s">
        <v>81</v>
      </c>
      <c r="C23" s="11">
        <v>122.55</v>
      </c>
      <c r="D23" s="11">
        <v>0</v>
      </c>
      <c r="E23" s="33"/>
      <c r="F23" s="11">
        <v>-129.06</v>
      </c>
      <c r="G23" s="12" t="s">
        <v>82</v>
      </c>
      <c r="H23" s="37"/>
      <c r="I23" s="17">
        <f t="shared" si="0"/>
        <v>-1.0531211750305998</v>
      </c>
    </row>
    <row r="24" spans="1:9" ht="51" x14ac:dyDescent="0.2">
      <c r="A24" s="10" t="s">
        <v>36</v>
      </c>
      <c r="B24" s="2" t="s">
        <v>37</v>
      </c>
      <c r="C24" s="11">
        <f>C25+C26+C27</f>
        <v>118203.87</v>
      </c>
      <c r="D24" s="11">
        <f>D25+D26+D27</f>
        <v>105582.99999999999</v>
      </c>
      <c r="E24" s="33">
        <f>E25+E26+E27</f>
        <v>119851.40999999999</v>
      </c>
      <c r="F24" s="11">
        <f>F25+F26+F27</f>
        <v>130065.52</v>
      </c>
      <c r="G24" s="12">
        <f>F24/D24</f>
        <v>1.2318793745205197</v>
      </c>
      <c r="H24" s="37">
        <f t="shared" si="1"/>
        <v>1.0852231108503438</v>
      </c>
      <c r="I24" s="17">
        <f t="shared" si="0"/>
        <v>1.1003490833252754</v>
      </c>
    </row>
    <row r="25" spans="1:9" ht="114.75" x14ac:dyDescent="0.2">
      <c r="A25" s="13" t="s">
        <v>38</v>
      </c>
      <c r="B25" s="3" t="s">
        <v>39</v>
      </c>
      <c r="C25" s="14">
        <v>113634.9</v>
      </c>
      <c r="D25" s="14">
        <v>101097.7</v>
      </c>
      <c r="E25" s="34">
        <v>115395.53</v>
      </c>
      <c r="F25" s="14">
        <v>125307.33</v>
      </c>
      <c r="G25" s="15">
        <f t="shared" ref="G25:G27" si="3">F25/D25</f>
        <v>1.2394676634582191</v>
      </c>
      <c r="H25" s="38">
        <f t="shared" si="1"/>
        <v>1.085894141653494</v>
      </c>
      <c r="I25" s="17">
        <f t="shared" si="0"/>
        <v>1.1027187070169464</v>
      </c>
    </row>
    <row r="26" spans="1:9" ht="25.5" x14ac:dyDescent="0.2">
      <c r="A26" s="13" t="s">
        <v>40</v>
      </c>
      <c r="B26" s="3" t="s">
        <v>41</v>
      </c>
      <c r="C26" s="14">
        <v>995.17</v>
      </c>
      <c r="D26" s="14">
        <v>1125.9000000000001</v>
      </c>
      <c r="E26" s="34">
        <v>1176.48</v>
      </c>
      <c r="F26" s="14">
        <v>1176.6400000000001</v>
      </c>
      <c r="G26" s="15">
        <f t="shared" si="3"/>
        <v>1.0450661692867929</v>
      </c>
      <c r="H26" s="38">
        <f t="shared" si="1"/>
        <v>1.0001359989120089</v>
      </c>
      <c r="I26" s="17">
        <f t="shared" si="0"/>
        <v>1.1823507541425085</v>
      </c>
    </row>
    <row r="27" spans="1:9" ht="102" x14ac:dyDescent="0.2">
      <c r="A27" s="13" t="s">
        <v>42</v>
      </c>
      <c r="B27" s="3" t="s">
        <v>43</v>
      </c>
      <c r="C27" s="14">
        <v>3573.8</v>
      </c>
      <c r="D27" s="14">
        <v>3359.4</v>
      </c>
      <c r="E27" s="34">
        <v>3279.4</v>
      </c>
      <c r="F27" s="14">
        <v>3581.55</v>
      </c>
      <c r="G27" s="15">
        <f t="shared" si="3"/>
        <v>1.0661278799785676</v>
      </c>
      <c r="H27" s="38">
        <f t="shared" si="1"/>
        <v>1.0921357565408307</v>
      </c>
      <c r="I27" s="17">
        <f t="shared" si="0"/>
        <v>1.0021685600761094</v>
      </c>
    </row>
    <row r="28" spans="1:9" ht="25.5" x14ac:dyDescent="0.2">
      <c r="A28" s="10" t="s">
        <v>44</v>
      </c>
      <c r="B28" s="2" t="s">
        <v>45</v>
      </c>
      <c r="C28" s="11">
        <v>115.27</v>
      </c>
      <c r="D28" s="11">
        <v>106</v>
      </c>
      <c r="E28" s="33">
        <v>106</v>
      </c>
      <c r="F28" s="11">
        <v>27.24</v>
      </c>
      <c r="G28" s="12">
        <f>F28/D28</f>
        <v>0.25698113207547169</v>
      </c>
      <c r="H28" s="37">
        <f t="shared" si="1"/>
        <v>0.25698113207547169</v>
      </c>
      <c r="I28" s="17">
        <f t="shared" si="0"/>
        <v>0.23631473930771232</v>
      </c>
    </row>
    <row r="29" spans="1:9" ht="38.25" x14ac:dyDescent="0.2">
      <c r="A29" s="10" t="s">
        <v>46</v>
      </c>
      <c r="B29" s="2" t="s">
        <v>47</v>
      </c>
      <c r="C29" s="11">
        <v>167.23</v>
      </c>
      <c r="D29" s="11">
        <v>53.6</v>
      </c>
      <c r="E29" s="33">
        <v>1053.5999999999999</v>
      </c>
      <c r="F29" s="11">
        <v>1742.5</v>
      </c>
      <c r="G29" s="12">
        <f t="shared" ref="G29:G43" si="4">F29/D29</f>
        <v>32.509328358208954</v>
      </c>
      <c r="H29" s="37">
        <f t="shared" ref="H29:H39" si="5">F29/E29</f>
        <v>1.6538534548215642</v>
      </c>
      <c r="I29" s="17">
        <f t="shared" si="0"/>
        <v>10.419781139747654</v>
      </c>
    </row>
    <row r="30" spans="1:9" ht="38.25" x14ac:dyDescent="0.2">
      <c r="A30" s="10" t="s">
        <v>48</v>
      </c>
      <c r="B30" s="2" t="s">
        <v>49</v>
      </c>
      <c r="C30" s="11">
        <v>13081.93</v>
      </c>
      <c r="D30" s="11">
        <v>41407.300000000003</v>
      </c>
      <c r="E30" s="33">
        <v>9278.2999999999993</v>
      </c>
      <c r="F30" s="11">
        <v>9692.81</v>
      </c>
      <c r="G30" s="12">
        <f t="shared" si="4"/>
        <v>0.23408456962902674</v>
      </c>
      <c r="H30" s="37">
        <f t="shared" si="5"/>
        <v>1.0446752098983649</v>
      </c>
      <c r="I30" s="17">
        <f t="shared" si="0"/>
        <v>0.74093119287444587</v>
      </c>
    </row>
    <row r="31" spans="1:9" ht="25.5" x14ac:dyDescent="0.2">
      <c r="A31" s="10" t="s">
        <v>50</v>
      </c>
      <c r="B31" s="2" t="s">
        <v>51</v>
      </c>
      <c r="C31" s="11">
        <v>6110.61</v>
      </c>
      <c r="D31" s="11">
        <v>5500</v>
      </c>
      <c r="E31" s="33">
        <v>3000</v>
      </c>
      <c r="F31" s="11">
        <v>4137.1400000000003</v>
      </c>
      <c r="G31" s="12">
        <f t="shared" si="4"/>
        <v>0.75220727272727284</v>
      </c>
      <c r="H31" s="37">
        <f t="shared" si="5"/>
        <v>1.3790466666666668</v>
      </c>
      <c r="I31" s="17">
        <f t="shared" si="0"/>
        <v>0.67704206290370361</v>
      </c>
    </row>
    <row r="32" spans="1:9" x14ac:dyDescent="0.2">
      <c r="A32" s="10" t="s">
        <v>52</v>
      </c>
      <c r="B32" s="2" t="s">
        <v>53</v>
      </c>
      <c r="C32" s="11">
        <v>4919.97</v>
      </c>
      <c r="D32" s="11">
        <v>2616</v>
      </c>
      <c r="E32" s="33">
        <v>5151.51</v>
      </c>
      <c r="F32" s="11">
        <v>5096.88</v>
      </c>
      <c r="G32" s="12">
        <f t="shared" si="4"/>
        <v>1.9483486238532111</v>
      </c>
      <c r="H32" s="37">
        <f t="shared" si="5"/>
        <v>0.98939534233651882</v>
      </c>
      <c r="I32" s="17">
        <f t="shared" si="0"/>
        <v>1.0359575363264411</v>
      </c>
    </row>
    <row r="33" spans="1:9" x14ac:dyDescent="0.2">
      <c r="A33" s="10" t="s">
        <v>54</v>
      </c>
      <c r="B33" s="2" t="s">
        <v>55</v>
      </c>
      <c r="C33" s="11">
        <f>C34+C35+C43</f>
        <v>1239152.8899999999</v>
      </c>
      <c r="D33" s="11">
        <f>D34+D35</f>
        <v>281666.19</v>
      </c>
      <c r="E33" s="33">
        <f>E34+E35</f>
        <v>450641.95999999996</v>
      </c>
      <c r="F33" s="11">
        <f>F34+F35+F42+F43</f>
        <v>434953.19999999995</v>
      </c>
      <c r="G33" s="12">
        <f t="shared" si="4"/>
        <v>1.544215157665888</v>
      </c>
      <c r="H33" s="37">
        <f t="shared" si="5"/>
        <v>0.96518575411841367</v>
      </c>
      <c r="I33" s="17">
        <f t="shared" si="0"/>
        <v>0.35100850226802927</v>
      </c>
    </row>
    <row r="34" spans="1:9" ht="25.5" x14ac:dyDescent="0.2">
      <c r="A34" s="10" t="s">
        <v>56</v>
      </c>
      <c r="B34" s="2" t="s">
        <v>57</v>
      </c>
      <c r="C34" s="11">
        <v>30510</v>
      </c>
      <c r="D34" s="11">
        <v>75572.94</v>
      </c>
      <c r="E34" s="33">
        <v>68455.53</v>
      </c>
      <c r="F34" s="11">
        <v>67875.100000000006</v>
      </c>
      <c r="G34" s="12">
        <f t="shared" si="4"/>
        <v>0.89814026025717675</v>
      </c>
      <c r="H34" s="37">
        <f t="shared" si="5"/>
        <v>0.99152106484311797</v>
      </c>
      <c r="I34" s="17" t="s">
        <v>82</v>
      </c>
    </row>
    <row r="35" spans="1:9" ht="38.25" x14ac:dyDescent="0.2">
      <c r="A35" s="10" t="s">
        <v>58</v>
      </c>
      <c r="B35" s="2" t="s">
        <v>59</v>
      </c>
      <c r="C35" s="11">
        <f>C36+C39+C40+C41</f>
        <v>1209226.43</v>
      </c>
      <c r="D35" s="11">
        <f>D36+D39+D40+D41</f>
        <v>206093.25</v>
      </c>
      <c r="E35" s="33">
        <f>E36+E39+E40+E41</f>
        <v>382186.43</v>
      </c>
      <c r="F35" s="11">
        <f>F36+F39+F40+F41</f>
        <v>367436.12</v>
      </c>
      <c r="G35" s="12">
        <f t="shared" si="4"/>
        <v>1.7828634368180423</v>
      </c>
      <c r="H35" s="37">
        <f t="shared" si="5"/>
        <v>0.9614054585873183</v>
      </c>
      <c r="I35" s="17">
        <f t="shared" si="0"/>
        <v>0.30386047714818804</v>
      </c>
    </row>
    <row r="36" spans="1:9" ht="25.5" x14ac:dyDescent="0.2">
      <c r="A36" s="10" t="s">
        <v>60</v>
      </c>
      <c r="B36" s="2" t="s">
        <v>61</v>
      </c>
      <c r="C36" s="11">
        <f>C37+C38</f>
        <v>8454</v>
      </c>
      <c r="D36" s="11">
        <f>D37+D38</f>
        <v>8601</v>
      </c>
      <c r="E36" s="33">
        <f>E37+E38</f>
        <v>15966</v>
      </c>
      <c r="F36" s="11">
        <f>F37+F38</f>
        <v>15966</v>
      </c>
      <c r="G36" s="12">
        <f t="shared" si="4"/>
        <v>1.8562957795605162</v>
      </c>
      <c r="H36" s="37">
        <f t="shared" si="5"/>
        <v>1</v>
      </c>
      <c r="I36" s="17">
        <f t="shared" si="0"/>
        <v>1.8885734563520227</v>
      </c>
    </row>
    <row r="37" spans="1:9" ht="25.5" x14ac:dyDescent="0.2">
      <c r="A37" s="13" t="s">
        <v>62</v>
      </c>
      <c r="B37" s="3" t="s">
        <v>63</v>
      </c>
      <c r="C37" s="14">
        <v>7182</v>
      </c>
      <c r="D37" s="14">
        <v>8601</v>
      </c>
      <c r="E37" s="34">
        <v>8601</v>
      </c>
      <c r="F37" s="14">
        <v>8601</v>
      </c>
      <c r="G37" s="15">
        <f t="shared" si="4"/>
        <v>1</v>
      </c>
      <c r="H37" s="38">
        <f t="shared" si="5"/>
        <v>1</v>
      </c>
      <c r="I37" s="17">
        <f t="shared" si="0"/>
        <v>1.1975772765246449</v>
      </c>
    </row>
    <row r="38" spans="1:9" x14ac:dyDescent="0.2">
      <c r="A38" s="13" t="s">
        <v>64</v>
      </c>
      <c r="B38" s="3" t="s">
        <v>65</v>
      </c>
      <c r="C38" s="14">
        <v>1272</v>
      </c>
      <c r="D38" s="14">
        <v>0</v>
      </c>
      <c r="E38" s="34">
        <v>7365</v>
      </c>
      <c r="F38" s="14">
        <v>7365</v>
      </c>
      <c r="G38" s="15" t="s">
        <v>82</v>
      </c>
      <c r="H38" s="38">
        <f t="shared" si="5"/>
        <v>1</v>
      </c>
      <c r="I38" s="17" t="s">
        <v>82</v>
      </c>
    </row>
    <row r="39" spans="1:9" ht="38.25" x14ac:dyDescent="0.2">
      <c r="A39" s="10" t="s">
        <v>66</v>
      </c>
      <c r="B39" s="2" t="s">
        <v>67</v>
      </c>
      <c r="C39" s="11">
        <v>1020707.05</v>
      </c>
      <c r="D39" s="11">
        <v>31089.99</v>
      </c>
      <c r="E39" s="33">
        <v>75004.570000000007</v>
      </c>
      <c r="F39" s="11">
        <v>62354.44</v>
      </c>
      <c r="G39" s="12">
        <f t="shared" si="4"/>
        <v>2.0056114524321171</v>
      </c>
      <c r="H39" s="37">
        <f t="shared" si="5"/>
        <v>0.83134187690163408</v>
      </c>
      <c r="I39" s="17">
        <f t="shared" si="0"/>
        <v>6.1089457548079047E-2</v>
      </c>
    </row>
    <row r="40" spans="1:9" ht="25.5" x14ac:dyDescent="0.2">
      <c r="A40" s="10" t="s">
        <v>68</v>
      </c>
      <c r="B40" s="2" t="s">
        <v>69</v>
      </c>
      <c r="C40" s="11">
        <v>159361.47</v>
      </c>
      <c r="D40" s="11">
        <v>166402.26</v>
      </c>
      <c r="E40" s="33">
        <v>173378.9</v>
      </c>
      <c r="F40" s="11">
        <v>171666.95</v>
      </c>
      <c r="G40" s="12">
        <f t="shared" si="4"/>
        <v>1.0316383323159193</v>
      </c>
      <c r="H40" s="37">
        <f t="shared" ref="H40:H41" si="6">F40/E40</f>
        <v>0.99012596111752937</v>
      </c>
      <c r="I40" s="17">
        <f t="shared" si="0"/>
        <v>1.0772174102058674</v>
      </c>
    </row>
    <row r="41" spans="1:9" x14ac:dyDescent="0.2">
      <c r="A41" s="10" t="s">
        <v>70</v>
      </c>
      <c r="B41" s="2" t="s">
        <v>71</v>
      </c>
      <c r="C41" s="11">
        <v>20703.91</v>
      </c>
      <c r="D41" s="11">
        <v>0</v>
      </c>
      <c r="E41" s="33">
        <v>117836.96</v>
      </c>
      <c r="F41" s="11">
        <v>117448.73</v>
      </c>
      <c r="G41" s="12" t="s">
        <v>82</v>
      </c>
      <c r="H41" s="37">
        <f t="shared" si="6"/>
        <v>0.99670536307114499</v>
      </c>
      <c r="I41" s="17">
        <f t="shared" si="0"/>
        <v>5.6727801656788497</v>
      </c>
    </row>
    <row r="42" spans="1:9" ht="89.25" x14ac:dyDescent="0.2">
      <c r="A42" s="10" t="s">
        <v>72</v>
      </c>
      <c r="B42" s="2" t="s">
        <v>73</v>
      </c>
      <c r="C42" s="11">
        <v>0</v>
      </c>
      <c r="D42" s="11"/>
      <c r="E42" s="33">
        <v>0</v>
      </c>
      <c r="F42" s="11">
        <v>512.25</v>
      </c>
      <c r="G42" s="12" t="s">
        <v>82</v>
      </c>
      <c r="H42" s="37" t="s">
        <v>82</v>
      </c>
      <c r="I42" s="17" t="s">
        <v>82</v>
      </c>
    </row>
    <row r="43" spans="1:9" ht="63.75" x14ac:dyDescent="0.2">
      <c r="A43" s="10" t="s">
        <v>74</v>
      </c>
      <c r="B43" s="2" t="s">
        <v>75</v>
      </c>
      <c r="C43" s="11">
        <v>-583.54</v>
      </c>
      <c r="D43" s="11"/>
      <c r="E43" s="33">
        <v>0</v>
      </c>
      <c r="F43" s="11">
        <v>-870.27</v>
      </c>
      <c r="G43" s="12" t="s">
        <v>82</v>
      </c>
      <c r="H43" s="37" t="s">
        <v>82</v>
      </c>
      <c r="I43" s="17">
        <f t="shared" si="0"/>
        <v>1.4913630599444769</v>
      </c>
    </row>
  </sheetData>
  <mergeCells count="6">
    <mergeCell ref="I4:I5"/>
    <mergeCell ref="A2:I2"/>
    <mergeCell ref="A4:A5"/>
    <mergeCell ref="B4:B5"/>
    <mergeCell ref="C4:C5"/>
    <mergeCell ref="D4:H4"/>
  </mergeCells>
  <pageMargins left="0.39370078740157483" right="0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2022-02-10T13:31:59Z</cp:lastPrinted>
  <dcterms:created xsi:type="dcterms:W3CDTF">2015-06-05T18:19:34Z</dcterms:created>
  <dcterms:modified xsi:type="dcterms:W3CDTF">2022-04-05T08:57:52Z</dcterms:modified>
</cp:coreProperties>
</file>