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1\и с п о л н е н и е   б ю д ж е т а\ОТЧЕТЫ ОБ ИСПОЛНЕНИИ_2021\отчет за I полугодие 2021\Аналитика для размещения\"/>
    </mc:Choice>
  </mc:AlternateContent>
  <xr:revisionPtr revIDLastSave="0" documentId="13_ncr:1_{E9818CCF-A289-4336-BC2D-CE521740FEB5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9" i="1"/>
  <c r="G40" i="1"/>
  <c r="G41" i="1"/>
  <c r="G43" i="1"/>
  <c r="G6" i="1"/>
  <c r="C33" i="1"/>
  <c r="C36" i="1"/>
  <c r="C35" i="1" s="1"/>
  <c r="D36" i="1"/>
  <c r="E36" i="1"/>
  <c r="F37" i="1"/>
  <c r="F38" i="1"/>
  <c r="C34" i="1"/>
  <c r="C7" i="1"/>
  <c r="C24" i="1"/>
  <c r="C17" i="1"/>
  <c r="C12" i="1"/>
  <c r="C10" i="1"/>
  <c r="C8" i="1"/>
  <c r="E27" i="1"/>
  <c r="D27" i="1"/>
  <c r="E17" i="1"/>
  <c r="D17" i="1"/>
  <c r="D12" i="1"/>
  <c r="C6" i="1" l="1"/>
  <c r="F21" i="1" l="1"/>
  <c r="E8" i="1"/>
  <c r="D8" i="1"/>
  <c r="F19" i="1" l="1"/>
  <c r="F15" i="1"/>
  <c r="D10" i="1"/>
  <c r="F16" i="1"/>
  <c r="F9" i="1"/>
  <c r="F14" i="1"/>
  <c r="F34" i="1"/>
  <c r="F8" i="1"/>
  <c r="F20" i="1"/>
  <c r="F26" i="1"/>
  <c r="F28" i="1"/>
  <c r="F18" i="1"/>
  <c r="D24" i="1" l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10" i="1" s="1"/>
  <c r="F30" i="1"/>
  <c r="F41" i="1"/>
  <c r="E12" i="1"/>
  <c r="F12" i="1" s="1"/>
  <c r="F13" i="1"/>
  <c r="E35" i="1"/>
  <c r="E24" i="1"/>
  <c r="D7" i="1" l="1"/>
  <c r="D6" i="1" s="1"/>
  <c r="F31" i="1"/>
  <c r="F24" i="1"/>
  <c r="F35" i="1"/>
  <c r="E33" i="1"/>
  <c r="F33" i="1" s="1"/>
  <c r="E7" i="1"/>
  <c r="E6" i="1" l="1"/>
  <c r="F6" i="1" s="1"/>
  <c r="F7" i="1"/>
</calcChain>
</file>

<file path=xl/sharedStrings.xml><?xml version="1.0" encoding="utf-8"?>
<sst xmlns="http://schemas.openxmlformats.org/spreadsheetml/2006/main" count="92" uniqueCount="87">
  <si>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</si>
  <si>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</si>
  <si>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</si>
  <si>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</si>
  <si>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</si>
  <si>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</si>
  <si>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</si>
  <si>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</si>
  <si>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</si>
  <si>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</si>
  <si>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</si>
  <si>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</si>
  <si>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</si>
  <si>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</si>
  <si>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</si>
  <si>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</si>
  <si>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</si>
  <si>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</si>
  <si>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</si>
  <si>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</si>
  <si>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</si>
  <si>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</si>
  <si>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</si>
  <si>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</si>
  <si>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</si>
  <si>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</si>
  <si>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</si>
  <si>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</si>
  <si>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</si>
  <si>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</si>
  <si>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</si>
  <si>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</si>
  <si>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</si>
  <si>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</si>
  <si>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</si>
  <si>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</si>
  <si>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</si>
  <si>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</si>
  <si>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</si>
  <si>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</si>
  <si>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</si>
  <si>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</si>
  <si>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</si>
  <si>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</si>
  <si>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</si>
  <si>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</si>
  <si>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</si>
  <si>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</si>
  <si>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</si>
  <si>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</si>
  <si>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</si>
  <si>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</si>
  <si>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</si>
  <si>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</si>
  <si>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</si>
  <si>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</si>
  <si>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</si>
  <si>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</si>
  <si>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</si>
  <si>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</si>
  <si>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</si>
  <si>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</si>
  <si>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</si>
  <si>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</si>
  <si>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</si>
  <si>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</si>
  <si>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</si>
  <si>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</si>
  <si>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</si>
  <si>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</si>
  <si>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</si>
  <si>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</si>
  <si>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</si>
  <si>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</si>
  <si>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</si>
  <si>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</si>
  <si>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</si>
  <si>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исполнено на 01.07.2020 г.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</si>
  <si>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</si>
  <si>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</si>
  <si>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</si>
  <si>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</si>
  <si>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на 01.07.2021 г.</t>
  </si>
  <si>
    <t xml:space="preserve">Сведения об исполнении  бюджета Светлогорского городского округа по доходам за I полугодие 2021 года в сравнении с запланированными значениями и соответствующим периодом прошлого года        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</si>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</sst>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tabSelected="1" topLeftCell="A28" workbookViewId="0">
      <selection activeCell="G42" sqref="G42"/>
    </sheetView>
  </sheetViews>
  <sheetFormatPr defaultRowHeight="12.75" x14ac:dyDescent="0.2"/>
  <cols>
    <col min="1" max="1" width="39.5703125" style="7" customWidth="1"/>
    <col min="2" max="2" width="22" style="27" customWidth="1"/>
    <col min="3" max="3" width="15.5703125" style="11" customWidth="1"/>
    <col min="4" max="4" width="13" style="7" customWidth="1"/>
    <col min="5" max="5" width="11.42578125" style="7" customWidth="1"/>
    <col min="6" max="6" width="11.140625" style="7" customWidth="1"/>
    <col min="7" max="7" width="13.7109375" style="8" customWidth="1"/>
    <col min="8" max="16384" width="9.140625" style="7"/>
  </cols>
  <sheetData>
    <row r="2" spans="1:7" ht="45.75" customHeight="1" x14ac:dyDescent="0.2">
      <c r="A2" s="6" t="s">
        <v>83</v>
      </c>
      <c r="B2" s="6"/>
      <c r="C2" s="6"/>
      <c r="D2" s="6"/>
      <c r="E2" s="6"/>
      <c r="F2" s="6"/>
      <c r="G2" s="6"/>
    </row>
    <row r="3" spans="1:7" x14ac:dyDescent="0.2">
      <c r="F3" s="7" t="s">
        <v>76</v>
      </c>
    </row>
    <row r="4" spans="1:7" ht="15" customHeight="1" x14ac:dyDescent="0.2">
      <c r="A4" s="12" t="s">
        <v>0</v>
      </c>
      <c r="B4" s="4" t="s">
        <v>1</v>
      </c>
      <c r="C4" s="13" t="s">
        <v>77</v>
      </c>
      <c r="D4" s="14" t="s">
        <v>82</v>
      </c>
      <c r="E4" s="15"/>
      <c r="F4" s="16"/>
      <c r="G4" s="9" t="s">
        <v>81</v>
      </c>
    </row>
    <row r="5" spans="1:7" ht="55.5" customHeight="1" thickBot="1" x14ac:dyDescent="0.25">
      <c r="A5" s="12"/>
      <c r="B5" s="4"/>
      <c r="C5" s="17"/>
      <c r="D5" s="5" t="s">
        <v>78</v>
      </c>
      <c r="E5" s="5" t="s">
        <v>79</v>
      </c>
      <c r="F5" s="5" t="s">
        <v>80</v>
      </c>
      <c r="G5" s="10"/>
    </row>
    <row r="6" spans="1:7" ht="25.5" x14ac:dyDescent="0.2">
      <c r="A6" s="18" t="s">
        <v>2</v>
      </c>
      <c r="B6" s="1" t="s">
        <v>3</v>
      </c>
      <c r="C6" s="19">
        <f>C7+C33</f>
        <v>579668.26</v>
      </c>
      <c r="D6" s="19">
        <f>D7+D33</f>
        <v>815237.58999999985</v>
      </c>
      <c r="E6" s="19">
        <f>E7+E33</f>
        <v>317904.7</v>
      </c>
      <c r="F6" s="20">
        <f>E6/D6</f>
        <v>0.38995343676436717</v>
      </c>
      <c r="G6" s="28">
        <f>E6/C6</f>
        <v>0.54842523204565319</v>
      </c>
    </row>
    <row r="7" spans="1:7" ht="25.5" x14ac:dyDescent="0.2">
      <c r="A7" s="21" t="s">
        <v>4</v>
      </c>
      <c r="B7" s="2" t="s">
        <v>5</v>
      </c>
      <c r="C7" s="22">
        <f>C8+C10+C12+C17+C22+C23+C24+C28+C29+C30+C31+C32</f>
        <v>132910.39999999999</v>
      </c>
      <c r="D7" s="22">
        <f>D8+D10+D12+D17+D22+D24+D28+D29+D30+D31+D32</f>
        <v>398079.42999999993</v>
      </c>
      <c r="E7" s="22">
        <f>E8+E10+E12+E17+E22+E24+E28+E29+E30+E31+E32</f>
        <v>179810.9</v>
      </c>
      <c r="F7" s="23">
        <f>E7/D7</f>
        <v>0.45169603463308822</v>
      </c>
      <c r="G7" s="28">
        <f t="shared" ref="G7:G43" si="0">E7/C7</f>
        <v>1.3528730633569683</v>
      </c>
    </row>
    <row r="8" spans="1:7" x14ac:dyDescent="0.2">
      <c r="A8" s="21" t="s">
        <v>6</v>
      </c>
      <c r="B8" s="2" t="s">
        <v>7</v>
      </c>
      <c r="C8" s="22">
        <f>C9</f>
        <v>42234.93</v>
      </c>
      <c r="D8" s="22">
        <f>D9</f>
        <v>110054</v>
      </c>
      <c r="E8" s="22">
        <f>E9</f>
        <v>53572.49</v>
      </c>
      <c r="F8" s="23">
        <f>E8/D8</f>
        <v>0.48678366983480836</v>
      </c>
      <c r="G8" s="28">
        <f t="shared" si="0"/>
        <v>1.2684403644092697</v>
      </c>
    </row>
    <row r="9" spans="1:7" x14ac:dyDescent="0.2">
      <c r="A9" s="24" t="s">
        <v>8</v>
      </c>
      <c r="B9" s="3" t="s">
        <v>9</v>
      </c>
      <c r="C9" s="25">
        <v>42234.93</v>
      </c>
      <c r="D9" s="25">
        <v>110054</v>
      </c>
      <c r="E9" s="25">
        <v>53572.49</v>
      </c>
      <c r="F9" s="26">
        <f>E9/D9</f>
        <v>0.48678366983480836</v>
      </c>
      <c r="G9" s="28">
        <f t="shared" si="0"/>
        <v>1.2684403644092697</v>
      </c>
    </row>
    <row r="10" spans="1:7" ht="51" x14ac:dyDescent="0.2">
      <c r="A10" s="21" t="s">
        <v>10</v>
      </c>
      <c r="B10" s="2" t="s">
        <v>11</v>
      </c>
      <c r="C10" s="22">
        <f>C11</f>
        <v>2638.31</v>
      </c>
      <c r="D10" s="22">
        <f>D11</f>
        <v>6631.23</v>
      </c>
      <c r="E10" s="22">
        <f>E11</f>
        <v>3119.61</v>
      </c>
      <c r="F10" s="23">
        <f t="shared" ref="F10:F28" si="1">E10/D10</f>
        <v>0.47044213516949351</v>
      </c>
      <c r="G10" s="28">
        <f t="shared" si="0"/>
        <v>1.1824273872289459</v>
      </c>
    </row>
    <row r="11" spans="1:7" ht="38.25" x14ac:dyDescent="0.2">
      <c r="A11" s="24" t="s">
        <v>12</v>
      </c>
      <c r="B11" s="3" t="s">
        <v>13</v>
      </c>
      <c r="C11" s="25">
        <v>2638.31</v>
      </c>
      <c r="D11" s="25">
        <v>6631.23</v>
      </c>
      <c r="E11" s="25">
        <v>3119.61</v>
      </c>
      <c r="F11" s="26">
        <f t="shared" si="1"/>
        <v>0.47044213516949351</v>
      </c>
      <c r="G11" s="28">
        <f t="shared" si="0"/>
        <v>1.1824273872289459</v>
      </c>
    </row>
    <row r="12" spans="1:7" x14ac:dyDescent="0.2">
      <c r="A12" s="21" t="s">
        <v>14</v>
      </c>
      <c r="B12" s="2" t="s">
        <v>15</v>
      </c>
      <c r="C12" s="22">
        <f>C13+C14+C15+C16</f>
        <v>15798.61</v>
      </c>
      <c r="D12" s="22">
        <f>D13+D14+D15+D16</f>
        <v>53526</v>
      </c>
      <c r="E12" s="22">
        <f>E13+E14+E15+E16</f>
        <v>39636.39</v>
      </c>
      <c r="F12" s="23">
        <f t="shared" si="1"/>
        <v>0.74050723013115116</v>
      </c>
      <c r="G12" s="28">
        <f t="shared" si="0"/>
        <v>2.5088529940292212</v>
      </c>
    </row>
    <row r="13" spans="1:7" ht="25.5" x14ac:dyDescent="0.2">
      <c r="A13" s="24" t="s">
        <v>16</v>
      </c>
      <c r="B13" s="3" t="s">
        <v>17</v>
      </c>
      <c r="C13" s="25">
        <v>7660.17</v>
      </c>
      <c r="D13" s="25">
        <v>31440</v>
      </c>
      <c r="E13" s="25">
        <v>20687.77</v>
      </c>
      <c r="F13" s="26">
        <f t="shared" si="1"/>
        <v>0.65800795165394399</v>
      </c>
      <c r="G13" s="28">
        <f t="shared" si="0"/>
        <v>2.7006933266494086</v>
      </c>
    </row>
    <row r="14" spans="1:7" ht="25.5" x14ac:dyDescent="0.2">
      <c r="A14" s="24" t="s">
        <v>18</v>
      </c>
      <c r="B14" s="3" t="s">
        <v>19</v>
      </c>
      <c r="C14" s="25">
        <v>8068.03</v>
      </c>
      <c r="D14" s="25">
        <v>5124</v>
      </c>
      <c r="E14" s="25">
        <v>5414.98</v>
      </c>
      <c r="F14" s="26">
        <f t="shared" si="1"/>
        <v>1.0567876658860265</v>
      </c>
      <c r="G14" s="28">
        <f t="shared" si="0"/>
        <v>0.67116507995136354</v>
      </c>
    </row>
    <row r="15" spans="1:7" x14ac:dyDescent="0.2">
      <c r="A15" s="24" t="s">
        <v>20</v>
      </c>
      <c r="B15" s="3" t="s">
        <v>21</v>
      </c>
      <c r="C15" s="25">
        <v>0</v>
      </c>
      <c r="D15" s="25">
        <v>8423</v>
      </c>
      <c r="E15" s="25">
        <v>8422.08</v>
      </c>
      <c r="F15" s="26">
        <f t="shared" si="1"/>
        <v>0.99989077525822156</v>
      </c>
      <c r="G15" s="28" t="s">
        <v>86</v>
      </c>
    </row>
    <row r="16" spans="1:7" ht="25.5" x14ac:dyDescent="0.2">
      <c r="A16" s="24" t="s">
        <v>22</v>
      </c>
      <c r="B16" s="3" t="s">
        <v>23</v>
      </c>
      <c r="C16" s="25">
        <v>70.41</v>
      </c>
      <c r="D16" s="25">
        <v>8539</v>
      </c>
      <c r="E16" s="25">
        <v>5111.5600000000004</v>
      </c>
      <c r="F16" s="26">
        <f t="shared" si="1"/>
        <v>0.59861342077526647</v>
      </c>
      <c r="G16" s="28">
        <f t="shared" si="0"/>
        <v>72.597074279221715</v>
      </c>
    </row>
    <row r="17" spans="1:7" x14ac:dyDescent="0.2">
      <c r="A17" s="21" t="s">
        <v>24</v>
      </c>
      <c r="B17" s="2" t="s">
        <v>25</v>
      </c>
      <c r="C17" s="22">
        <f>C18+C19+C20+C21</f>
        <v>21587.410000000003</v>
      </c>
      <c r="D17" s="22">
        <f>D18+D19+D20+D21</f>
        <v>65798</v>
      </c>
      <c r="E17" s="22">
        <f>E18+E19+E20+E21</f>
        <v>24154.429999999997</v>
      </c>
      <c r="F17" s="23">
        <f t="shared" si="1"/>
        <v>0.36709975987112065</v>
      </c>
      <c r="G17" s="28">
        <f t="shared" si="0"/>
        <v>1.1189128292833643</v>
      </c>
    </row>
    <row r="18" spans="1:7" x14ac:dyDescent="0.2">
      <c r="A18" s="24" t="s">
        <v>26</v>
      </c>
      <c r="B18" s="3" t="s">
        <v>27</v>
      </c>
      <c r="C18" s="25">
        <v>1668.35</v>
      </c>
      <c r="D18" s="25">
        <v>17570</v>
      </c>
      <c r="E18" s="25">
        <v>219.24</v>
      </c>
      <c r="F18" s="26">
        <f t="shared" si="1"/>
        <v>1.2478087649402392E-2</v>
      </c>
      <c r="G18" s="28">
        <f t="shared" si="0"/>
        <v>0.13141127461264124</v>
      </c>
    </row>
    <row r="19" spans="1:7" x14ac:dyDescent="0.2">
      <c r="A19" s="24" t="s">
        <v>28</v>
      </c>
      <c r="B19" s="3" t="s">
        <v>29</v>
      </c>
      <c r="C19" s="25">
        <v>5241.76</v>
      </c>
      <c r="D19" s="25">
        <v>15064</v>
      </c>
      <c r="E19" s="25">
        <v>9042.9699999999993</v>
      </c>
      <c r="F19" s="26">
        <f t="shared" si="1"/>
        <v>0.60030337227827935</v>
      </c>
      <c r="G19" s="28">
        <f t="shared" si="0"/>
        <v>1.7251781844266045</v>
      </c>
    </row>
    <row r="20" spans="1:7" x14ac:dyDescent="0.2">
      <c r="A20" s="24" t="s">
        <v>30</v>
      </c>
      <c r="B20" s="3" t="s">
        <v>31</v>
      </c>
      <c r="C20" s="25">
        <v>13888.58</v>
      </c>
      <c r="D20" s="25">
        <v>27408</v>
      </c>
      <c r="E20" s="25">
        <v>13683.74</v>
      </c>
      <c r="F20" s="26">
        <f t="shared" si="1"/>
        <v>0.49926079976649151</v>
      </c>
      <c r="G20" s="28">
        <f t="shared" si="0"/>
        <v>0.98525119198650979</v>
      </c>
    </row>
    <row r="21" spans="1:7" x14ac:dyDescent="0.2">
      <c r="A21" s="24" t="s">
        <v>32</v>
      </c>
      <c r="B21" s="3" t="s">
        <v>33</v>
      </c>
      <c r="C21" s="25">
        <v>788.72</v>
      </c>
      <c r="D21" s="25">
        <v>5756</v>
      </c>
      <c r="E21" s="25">
        <v>1208.48</v>
      </c>
      <c r="F21" s="26">
        <f t="shared" si="1"/>
        <v>0.20995135510771371</v>
      </c>
      <c r="G21" s="28">
        <f t="shared" si="0"/>
        <v>1.5322040774926462</v>
      </c>
    </row>
    <row r="22" spans="1:7" x14ac:dyDescent="0.2">
      <c r="A22" s="21" t="s">
        <v>34</v>
      </c>
      <c r="B22" s="2" t="s">
        <v>35</v>
      </c>
      <c r="C22" s="22">
        <v>1976.04</v>
      </c>
      <c r="D22" s="22">
        <v>4305</v>
      </c>
      <c r="E22" s="22">
        <v>2142.91</v>
      </c>
      <c r="F22" s="23">
        <f t="shared" si="1"/>
        <v>0.4977723577235772</v>
      </c>
      <c r="G22" s="28">
        <f t="shared" si="0"/>
        <v>1.0844466711200178</v>
      </c>
    </row>
    <row r="23" spans="1:7" ht="38.25" x14ac:dyDescent="0.2">
      <c r="A23" s="21" t="s">
        <v>84</v>
      </c>
      <c r="B23" s="2" t="s">
        <v>85</v>
      </c>
      <c r="C23" s="22">
        <v>122.34</v>
      </c>
      <c r="D23" s="22"/>
      <c r="E23" s="22"/>
      <c r="F23" s="23"/>
      <c r="G23" s="28">
        <f t="shared" si="0"/>
        <v>0</v>
      </c>
    </row>
    <row r="24" spans="1:7" ht="51" x14ac:dyDescent="0.2">
      <c r="A24" s="21" t="s">
        <v>36</v>
      </c>
      <c r="B24" s="2" t="s">
        <v>37</v>
      </c>
      <c r="C24" s="22">
        <f>C25+C26+C27</f>
        <v>34528.189999999995</v>
      </c>
      <c r="D24" s="22">
        <f>D25+D26+D27</f>
        <v>105582.29999999999</v>
      </c>
      <c r="E24" s="22">
        <f>E25+E26+E27</f>
        <v>46098.81</v>
      </c>
      <c r="F24" s="23">
        <f t="shared" si="1"/>
        <v>0.43661494398208794</v>
      </c>
      <c r="G24" s="28">
        <f t="shared" si="0"/>
        <v>1.3351064738696121</v>
      </c>
    </row>
    <row r="25" spans="1:7" ht="114.75" x14ac:dyDescent="0.2">
      <c r="A25" s="24" t="s">
        <v>38</v>
      </c>
      <c r="B25" s="3" t="s">
        <v>39</v>
      </c>
      <c r="C25" s="25">
        <v>32519.599999999999</v>
      </c>
      <c r="D25" s="25">
        <v>101097</v>
      </c>
      <c r="E25" s="25">
        <v>43408</v>
      </c>
      <c r="F25" s="26">
        <f t="shared" si="1"/>
        <v>0.42936981314974726</v>
      </c>
      <c r="G25" s="28">
        <f t="shared" si="0"/>
        <v>1.3348257666145955</v>
      </c>
    </row>
    <row r="26" spans="1:7" ht="25.5" x14ac:dyDescent="0.2">
      <c r="A26" s="24" t="s">
        <v>40</v>
      </c>
      <c r="B26" s="3" t="s">
        <v>41</v>
      </c>
      <c r="C26" s="25">
        <v>540.71</v>
      </c>
      <c r="D26" s="25">
        <v>1125.9000000000001</v>
      </c>
      <c r="E26" s="25">
        <v>1146.57</v>
      </c>
      <c r="F26" s="26">
        <f t="shared" si="1"/>
        <v>1.0183586464162002</v>
      </c>
      <c r="G26" s="28">
        <f t="shared" si="0"/>
        <v>2.1204897264707512</v>
      </c>
    </row>
    <row r="27" spans="1:7" ht="102" x14ac:dyDescent="0.2">
      <c r="A27" s="24" t="s">
        <v>42</v>
      </c>
      <c r="B27" s="3" t="s">
        <v>43</v>
      </c>
      <c r="C27" s="25">
        <v>1467.88</v>
      </c>
      <c r="D27" s="25">
        <f>2000+1359.4</f>
        <v>3359.4</v>
      </c>
      <c r="E27" s="25">
        <f>730.48+813.76</f>
        <v>1544.24</v>
      </c>
      <c r="F27" s="26">
        <f t="shared" si="1"/>
        <v>0.45967732333154732</v>
      </c>
      <c r="G27" s="28">
        <f t="shared" si="0"/>
        <v>1.0520206011390576</v>
      </c>
    </row>
    <row r="28" spans="1:7" ht="25.5" x14ac:dyDescent="0.2">
      <c r="A28" s="21" t="s">
        <v>44</v>
      </c>
      <c r="B28" s="2" t="s">
        <v>45</v>
      </c>
      <c r="C28" s="22">
        <v>76.069999999999993</v>
      </c>
      <c r="D28" s="22">
        <v>106</v>
      </c>
      <c r="E28" s="22">
        <v>2.67</v>
      </c>
      <c r="F28" s="23">
        <f t="shared" si="1"/>
        <v>2.5188679245283018E-2</v>
      </c>
      <c r="G28" s="28">
        <f t="shared" si="0"/>
        <v>3.5099250690153808E-2</v>
      </c>
    </row>
    <row r="29" spans="1:7" ht="38.25" x14ac:dyDescent="0.2">
      <c r="A29" s="21" t="s">
        <v>46</v>
      </c>
      <c r="B29" s="2" t="s">
        <v>47</v>
      </c>
      <c r="C29" s="22">
        <v>85.28</v>
      </c>
      <c r="D29" s="22">
        <v>53.6</v>
      </c>
      <c r="E29" s="22">
        <v>332.34</v>
      </c>
      <c r="F29" s="23">
        <f t="shared" ref="F29:F39" si="2">E29/D29</f>
        <v>6.2003731343283572</v>
      </c>
      <c r="G29" s="28">
        <f t="shared" si="0"/>
        <v>3.8970450281425886</v>
      </c>
    </row>
    <row r="30" spans="1:7" ht="38.25" x14ac:dyDescent="0.2">
      <c r="A30" s="21" t="s">
        <v>48</v>
      </c>
      <c r="B30" s="2" t="s">
        <v>49</v>
      </c>
      <c r="C30" s="22">
        <v>8228.0499999999993</v>
      </c>
      <c r="D30" s="22">
        <v>41407.300000000003</v>
      </c>
      <c r="E30" s="22">
        <v>5883.94</v>
      </c>
      <c r="F30" s="23">
        <f t="shared" si="2"/>
        <v>0.14209909846814447</v>
      </c>
      <c r="G30" s="28">
        <f t="shared" si="0"/>
        <v>0.71510746774752221</v>
      </c>
    </row>
    <row r="31" spans="1:7" ht="25.5" x14ac:dyDescent="0.2">
      <c r="A31" s="21" t="s">
        <v>50</v>
      </c>
      <c r="B31" s="2" t="s">
        <v>51</v>
      </c>
      <c r="C31" s="22">
        <v>3024.55</v>
      </c>
      <c r="D31" s="22">
        <v>5500</v>
      </c>
      <c r="E31" s="22">
        <v>1492.53</v>
      </c>
      <c r="F31" s="23">
        <f t="shared" si="2"/>
        <v>0.27136909090909089</v>
      </c>
      <c r="G31" s="28">
        <f t="shared" si="0"/>
        <v>0.4934717561290109</v>
      </c>
    </row>
    <row r="32" spans="1:7" x14ac:dyDescent="0.2">
      <c r="A32" s="21" t="s">
        <v>52</v>
      </c>
      <c r="B32" s="2" t="s">
        <v>53</v>
      </c>
      <c r="C32" s="22">
        <v>2610.62</v>
      </c>
      <c r="D32" s="22">
        <v>5116</v>
      </c>
      <c r="E32" s="22">
        <v>3374.78</v>
      </c>
      <c r="F32" s="23">
        <f t="shared" si="2"/>
        <v>0.65965207193119624</v>
      </c>
      <c r="G32" s="28">
        <f t="shared" si="0"/>
        <v>1.2927120760585609</v>
      </c>
    </row>
    <row r="33" spans="1:7" x14ac:dyDescent="0.2">
      <c r="A33" s="21" t="s">
        <v>54</v>
      </c>
      <c r="B33" s="2" t="s">
        <v>55</v>
      </c>
      <c r="C33" s="22">
        <f>C34+C35+C43</f>
        <v>446757.86</v>
      </c>
      <c r="D33" s="22">
        <f>D34+D35</f>
        <v>417158.16</v>
      </c>
      <c r="E33" s="22">
        <f>E34+E35+E42+E43</f>
        <v>138093.80000000002</v>
      </c>
      <c r="F33" s="23">
        <f t="shared" si="2"/>
        <v>0.33103463683893902</v>
      </c>
      <c r="G33" s="28">
        <f t="shared" si="0"/>
        <v>0.30910211630076306</v>
      </c>
    </row>
    <row r="34" spans="1:7" ht="25.5" x14ac:dyDescent="0.2">
      <c r="A34" s="21" t="s">
        <v>56</v>
      </c>
      <c r="B34" s="2" t="s">
        <v>57</v>
      </c>
      <c r="C34" s="22">
        <f>0</f>
        <v>0</v>
      </c>
      <c r="D34" s="22">
        <v>75572.94</v>
      </c>
      <c r="E34" s="22">
        <v>0</v>
      </c>
      <c r="F34" s="23">
        <f t="shared" si="2"/>
        <v>0</v>
      </c>
      <c r="G34" s="28" t="s">
        <v>86</v>
      </c>
    </row>
    <row r="35" spans="1:7" ht="38.25" x14ac:dyDescent="0.2">
      <c r="A35" s="21" t="s">
        <v>58</v>
      </c>
      <c r="B35" s="2" t="s">
        <v>59</v>
      </c>
      <c r="C35" s="22">
        <f>C36+C39+C40+C41</f>
        <v>447341.39999999997</v>
      </c>
      <c r="D35" s="22">
        <f>D36+D39+D40+D41</f>
        <v>341585.22</v>
      </c>
      <c r="E35" s="22">
        <f>E36+E39+E40+E41</f>
        <v>137952.21000000002</v>
      </c>
      <c r="F35" s="23">
        <f t="shared" si="2"/>
        <v>0.40385883792044641</v>
      </c>
      <c r="G35" s="28">
        <f t="shared" si="0"/>
        <v>0.30838238982575733</v>
      </c>
    </row>
    <row r="36" spans="1:7" ht="25.5" x14ac:dyDescent="0.2">
      <c r="A36" s="21" t="s">
        <v>60</v>
      </c>
      <c r="B36" s="2" t="s">
        <v>61</v>
      </c>
      <c r="C36" s="22">
        <f>C37+C38</f>
        <v>3737</v>
      </c>
      <c r="D36" s="22">
        <f>D37+D38</f>
        <v>15966</v>
      </c>
      <c r="E36" s="22">
        <f>E37+E38</f>
        <v>11837.52</v>
      </c>
      <c r="F36" s="23">
        <f t="shared" si="2"/>
        <v>0.74142051860202929</v>
      </c>
      <c r="G36" s="28">
        <f t="shared" si="0"/>
        <v>3.1676531977522076</v>
      </c>
    </row>
    <row r="37" spans="1:7" ht="25.5" x14ac:dyDescent="0.2">
      <c r="A37" s="24" t="s">
        <v>62</v>
      </c>
      <c r="B37" s="3" t="s">
        <v>63</v>
      </c>
      <c r="C37" s="25">
        <v>3737</v>
      </c>
      <c r="D37" s="25">
        <v>8601</v>
      </c>
      <c r="E37" s="25">
        <v>4472.5200000000004</v>
      </c>
      <c r="F37" s="26">
        <f t="shared" si="2"/>
        <v>0.52</v>
      </c>
      <c r="G37" s="28">
        <f t="shared" si="0"/>
        <v>1.1968209793952369</v>
      </c>
    </row>
    <row r="38" spans="1:7" x14ac:dyDescent="0.2">
      <c r="A38" s="24" t="s">
        <v>64</v>
      </c>
      <c r="B38" s="3" t="s">
        <v>65</v>
      </c>
      <c r="C38" s="25">
        <v>0</v>
      </c>
      <c r="D38" s="25">
        <v>7365</v>
      </c>
      <c r="E38" s="25">
        <v>7365</v>
      </c>
      <c r="F38" s="26">
        <f t="shared" si="2"/>
        <v>1</v>
      </c>
      <c r="G38" s="28" t="s">
        <v>86</v>
      </c>
    </row>
    <row r="39" spans="1:7" ht="38.25" x14ac:dyDescent="0.2">
      <c r="A39" s="21" t="s">
        <v>66</v>
      </c>
      <c r="B39" s="2" t="s">
        <v>67</v>
      </c>
      <c r="C39" s="22">
        <v>360379.58</v>
      </c>
      <c r="D39" s="22">
        <v>49379.839999999997</v>
      </c>
      <c r="E39" s="22">
        <v>25563.64</v>
      </c>
      <c r="F39" s="23">
        <f t="shared" si="2"/>
        <v>0.51769386049043498</v>
      </c>
      <c r="G39" s="28">
        <f t="shared" si="0"/>
        <v>7.0935317700298109E-2</v>
      </c>
    </row>
    <row r="40" spans="1:7" ht="25.5" x14ac:dyDescent="0.2">
      <c r="A40" s="21" t="s">
        <v>68</v>
      </c>
      <c r="B40" s="2" t="s">
        <v>69</v>
      </c>
      <c r="C40" s="22">
        <v>83187.91</v>
      </c>
      <c r="D40" s="22">
        <v>173378.66</v>
      </c>
      <c r="E40" s="22">
        <v>95450.98</v>
      </c>
      <c r="F40" s="23">
        <f t="shared" ref="F40:F43" si="3">E40/D40</f>
        <v>0.55053476592794059</v>
      </c>
      <c r="G40" s="28">
        <f t="shared" si="0"/>
        <v>1.1474140893790936</v>
      </c>
    </row>
    <row r="41" spans="1:7" x14ac:dyDescent="0.2">
      <c r="A41" s="21" t="s">
        <v>70</v>
      </c>
      <c r="B41" s="2" t="s">
        <v>71</v>
      </c>
      <c r="C41" s="22">
        <v>36.909999999999997</v>
      </c>
      <c r="D41" s="22">
        <v>102860.72</v>
      </c>
      <c r="E41" s="22">
        <v>5100.07</v>
      </c>
      <c r="F41" s="23">
        <f t="shared" si="3"/>
        <v>4.9582289527042002E-2</v>
      </c>
      <c r="G41" s="28">
        <f t="shared" si="0"/>
        <v>138.17583310755893</v>
      </c>
    </row>
    <row r="42" spans="1:7" ht="89.25" x14ac:dyDescent="0.2">
      <c r="A42" s="21" t="s">
        <v>72</v>
      </c>
      <c r="B42" s="2" t="s">
        <v>73</v>
      </c>
      <c r="C42" s="22">
        <v>0</v>
      </c>
      <c r="D42" s="22">
        <v>0</v>
      </c>
      <c r="E42" s="22">
        <v>1011.86</v>
      </c>
      <c r="F42" s="23" t="s">
        <v>86</v>
      </c>
      <c r="G42" s="28" t="s">
        <v>86</v>
      </c>
    </row>
    <row r="43" spans="1:7" ht="63.75" x14ac:dyDescent="0.2">
      <c r="A43" s="21" t="s">
        <v>74</v>
      </c>
      <c r="B43" s="2" t="s">
        <v>75</v>
      </c>
      <c r="C43" s="22">
        <v>-583.54</v>
      </c>
      <c r="D43" s="22">
        <v>0</v>
      </c>
      <c r="E43" s="22">
        <v>-870.27</v>
      </c>
      <c r="F43" s="23" t="s">
        <v>86</v>
      </c>
      <c r="G43" s="28">
        <f t="shared" si="0"/>
        <v>1.4913630599444769</v>
      </c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2021-08-09T14:48:46Z</cp:lastPrinted>
  <dcterms:created xsi:type="dcterms:W3CDTF">2015-06-05T18:19:34Z</dcterms:created>
  <dcterms:modified xsi:type="dcterms:W3CDTF">2021-08-09T14:48:53Z</dcterms:modified>
</cp:coreProperties>
</file>