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2\и с п о л н е н и е   б ю д ж е т а\о т ч е ты  об  исполнении\I квартал 2022\Аналитика для размещения\"/>
    </mc:Choice>
  </mc:AlternateContent>
  <xr:revisionPtr revIDLastSave="0" documentId="13_ncr:1_{E04C10FB-350D-4344-8EF2-38AC1440A249}" xr6:coauthVersionLast="47" xr6:coauthVersionMax="47" xr10:uidLastSave="{00000000-0000-0000-0000-000000000000}"/>
  <bookViews>
    <workbookView xWindow="1140" yWindow="1125" windowWidth="24270" windowHeight="1426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H7" i="1" s="1"/>
  <c r="I7" i="1"/>
  <c r="J7" i="1"/>
  <c r="H8" i="1"/>
  <c r="F14" i="1"/>
  <c r="F15" i="1"/>
  <c r="G9" i="1" l="1"/>
  <c r="G11" i="1"/>
  <c r="G13" i="1"/>
  <c r="G14" i="1"/>
  <c r="G16" i="1"/>
  <c r="G18" i="1"/>
  <c r="G19" i="1"/>
  <c r="G20" i="1"/>
  <c r="G21" i="1"/>
  <c r="G22" i="1"/>
  <c r="G23" i="1"/>
  <c r="G25" i="1"/>
  <c r="G26" i="1"/>
  <c r="G28" i="1"/>
  <c r="G29" i="1"/>
  <c r="G30" i="1"/>
  <c r="G31" i="1"/>
  <c r="G32" i="1"/>
  <c r="G37" i="1"/>
  <c r="G39" i="1"/>
  <c r="G40" i="1"/>
  <c r="G41" i="1"/>
  <c r="G43" i="1"/>
  <c r="C36" i="1"/>
  <c r="C35" i="1" s="1"/>
  <c r="D36" i="1"/>
  <c r="E36" i="1"/>
  <c r="F37" i="1"/>
  <c r="F38" i="1"/>
  <c r="C34" i="1"/>
  <c r="C33" i="1" s="1"/>
  <c r="C24" i="1"/>
  <c r="C17" i="1"/>
  <c r="C12" i="1"/>
  <c r="C10" i="1"/>
  <c r="C8" i="1"/>
  <c r="G27" i="1"/>
  <c r="E17" i="1"/>
  <c r="D17" i="1"/>
  <c r="D12" i="1"/>
  <c r="G17" i="1" l="1"/>
  <c r="C7" i="1"/>
  <c r="G36" i="1"/>
  <c r="C6" i="1" l="1"/>
  <c r="F21" i="1"/>
  <c r="E8" i="1"/>
  <c r="D8" i="1"/>
  <c r="I8" i="1" l="1"/>
  <c r="G8" i="1"/>
  <c r="F19" i="1"/>
  <c r="D10" i="1"/>
  <c r="F16" i="1"/>
  <c r="F9" i="1"/>
  <c r="F34" i="1"/>
  <c r="F8" i="1"/>
  <c r="F20" i="1"/>
  <c r="F26" i="1"/>
  <c r="F28" i="1"/>
  <c r="F18" i="1"/>
  <c r="D24" i="1" l="1"/>
  <c r="I24" i="1" s="1"/>
  <c r="F32" i="1"/>
  <c r="D35" i="1"/>
  <c r="D33" i="1" s="1"/>
  <c r="F40" i="1"/>
  <c r="F39" i="1"/>
  <c r="F36" i="1"/>
  <c r="F22" i="1"/>
  <c r="F11" i="1"/>
  <c r="F17" i="1"/>
  <c r="F29" i="1"/>
  <c r="F27" i="1"/>
  <c r="F25" i="1"/>
  <c r="E10" i="1"/>
  <c r="F30" i="1"/>
  <c r="F41" i="1"/>
  <c r="E12" i="1"/>
  <c r="F13" i="1"/>
  <c r="E35" i="1"/>
  <c r="G35" i="1" s="1"/>
  <c r="E24" i="1"/>
  <c r="G24" i="1" l="1"/>
  <c r="J24" i="1"/>
  <c r="J8" i="1"/>
  <c r="E7" i="1"/>
  <c r="E6" i="1" s="1"/>
  <c r="F10" i="1"/>
  <c r="G10" i="1"/>
  <c r="F12" i="1"/>
  <c r="G12" i="1"/>
  <c r="D7" i="1"/>
  <c r="D6" i="1" s="1"/>
  <c r="F31" i="1"/>
  <c r="F24" i="1"/>
  <c r="F35" i="1"/>
  <c r="E33" i="1"/>
  <c r="G7" i="1" l="1"/>
  <c r="F33" i="1"/>
  <c r="G33" i="1"/>
  <c r="F7" i="1"/>
  <c r="F6" i="1" l="1"/>
  <c r="G6" i="1"/>
</calcChain>
</file>

<file path=xl/sharedStrings.xml><?xml version="1.0" encoding="utf-8"?>
<sst xmlns="http://schemas.openxmlformats.org/spreadsheetml/2006/main" count="92" uniqueCount="87">
  <si>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</si>
  <si>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</si>
  <si>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</si>
  <si>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</si>
  <si>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</si>
  <si>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</si>
  <si>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</si>
  <si>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</si>
  <si>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</si>
  <si>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</si>
  <si>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</si>
  <si>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</si>
  <si>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</si>
  <si>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</si>
  <si>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</si>
  <si>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</si>
  <si>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</si>
  <si>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</si>
  <si>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</si>
  <si>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</si>
  <si>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</si>
  <si>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</si>
  <si>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</si>
  <si>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</si>
  <si>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</si>
  <si>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</si>
  <si>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</si>
  <si>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</si>
  <si>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</si>
  <si>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</si>
  <si>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</si>
  <si>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</si>
  <si>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</si>
  <si>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</si>
  <si>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</si>
  <si>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</si>
  <si>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</si>
  <si>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</si>
  <si>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</si>
  <si>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</si>
  <si>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</si>
  <si>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</si>
  <si>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</si>
  <si>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</si>
  <si>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</si>
  <si>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</si>
  <si>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</si>
  <si>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</si>
  <si>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</si>
  <si>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</si>
  <si>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</si>
  <si>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</si>
  <si>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</si>
  <si>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</si>
  <si>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</si>
  <si>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</si>
  <si>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</si>
  <si>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</si>
  <si>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</si>
  <si>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</si>
  <si>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</si>
  <si>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</si>
  <si>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</si>
  <si>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</si>
  <si>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</si>
  <si>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</si>
  <si>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</si>
  <si>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</si>
  <si>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</si>
  <si>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</si>
  <si>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</si>
  <si>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</si>
  <si>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</si>
  <si>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</si>
  <si>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</si>
  <si>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</si>
  <si>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</si>
  <si>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Уточненный годовой план</t>
  </si>
  <si>
    <t>Исполнено</t>
  </si>
  <si>
    <t>% исполнения</t>
  </si>
  <si>
    <t>Динамика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</si>
  <si>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</si>
  <si>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</si>
  <si>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</si>
  <si>
    <t xml:space="preserve">Сведения об исполнении  бюджета Светлогорского городского округа по доходам за I квартал 2022 года в сравнении с запланированными значениями и соответствующим периодом прошлого года        </t>
  </si>
  <si>
    <t>на 01.04.2022 г.</t>
  </si>
  <si>
    <t>исполнено на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</si>
</sst>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33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49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 shrinkToFit="1"/>
    </xf>
    <xf numFmtId="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 shrinkToFit="1"/>
    </xf>
    <xf numFmtId="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164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164" fontId="4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"/>
  <sheetViews>
    <sheetView tabSelected="1" topLeftCell="A14" zoomScale="130" zoomScaleNormal="130" workbookViewId="0">
      <selection activeCell="H24" sqref="H24"/>
    </sheetView>
  </sheetViews>
  <sheetFormatPr defaultRowHeight="12.75" x14ac:dyDescent="0.2"/>
  <cols>
    <col min="1" max="1" width="39.5703125" style="5" customWidth="1"/>
    <col min="2" max="2" width="22" style="17" customWidth="1"/>
    <col min="3" max="3" width="15.5703125" style="7" customWidth="1"/>
    <col min="4" max="4" width="13" style="5" customWidth="1"/>
    <col min="5" max="5" width="11.42578125" style="5" customWidth="1"/>
    <col min="6" max="6" width="11.140625" style="5" customWidth="1"/>
    <col min="7" max="8" width="13.7109375" style="6" customWidth="1"/>
    <col min="9" max="9" width="11.140625" style="30" customWidth="1"/>
    <col min="10" max="10" width="9.140625" style="30"/>
    <col min="11" max="16384" width="9.140625" style="5"/>
  </cols>
  <sheetData>
    <row r="2" spans="1:10" ht="45.75" customHeight="1" x14ac:dyDescent="0.2">
      <c r="A2" s="22" t="s">
        <v>84</v>
      </c>
      <c r="B2" s="22"/>
      <c r="C2" s="22"/>
      <c r="D2" s="22"/>
      <c r="E2" s="22"/>
      <c r="F2" s="22"/>
      <c r="G2" s="22"/>
      <c r="H2" s="19"/>
    </row>
    <row r="3" spans="1:10" x14ac:dyDescent="0.2">
      <c r="F3" s="5" t="s">
        <v>76</v>
      </c>
    </row>
    <row r="4" spans="1:10" ht="15" customHeight="1" x14ac:dyDescent="0.2">
      <c r="A4" s="23" t="s">
        <v>0</v>
      </c>
      <c r="B4" s="24" t="s">
        <v>1</v>
      </c>
      <c r="C4" s="28" t="s">
        <v>86</v>
      </c>
      <c r="D4" s="25" t="s">
        <v>85</v>
      </c>
      <c r="E4" s="26"/>
      <c r="F4" s="27"/>
      <c r="G4" s="20" t="s">
        <v>80</v>
      </c>
      <c r="H4" s="32"/>
    </row>
    <row r="5" spans="1:10" ht="55.5" customHeight="1" thickBot="1" x14ac:dyDescent="0.25">
      <c r="A5" s="23"/>
      <c r="B5" s="24"/>
      <c r="C5" s="29"/>
      <c r="D5" s="4" t="s">
        <v>77</v>
      </c>
      <c r="E5" s="4" t="s">
        <v>78</v>
      </c>
      <c r="F5" s="4" t="s">
        <v>79</v>
      </c>
      <c r="G5" s="21"/>
      <c r="H5" s="33"/>
    </row>
    <row r="6" spans="1:10" ht="25.5" x14ac:dyDescent="0.2">
      <c r="A6" s="8" t="s">
        <v>2</v>
      </c>
      <c r="B6" s="1" t="s">
        <v>3</v>
      </c>
      <c r="C6" s="9">
        <f>C7+C33</f>
        <v>128547.18</v>
      </c>
      <c r="D6" s="9">
        <f>D7+D33</f>
        <v>1151595.42</v>
      </c>
      <c r="E6" s="9">
        <f>E7+E33</f>
        <v>129341.44999999998</v>
      </c>
      <c r="F6" s="10">
        <f>E6/D6</f>
        <v>0.112315009033294</v>
      </c>
      <c r="G6" s="18">
        <f>E6/C6</f>
        <v>1.0061788208811737</v>
      </c>
      <c r="H6" s="34"/>
    </row>
    <row r="7" spans="1:10" ht="25.5" x14ac:dyDescent="0.2">
      <c r="A7" s="11" t="s">
        <v>4</v>
      </c>
      <c r="B7" s="2" t="s">
        <v>5</v>
      </c>
      <c r="C7" s="12">
        <f>C8+C10+C12+C17+C22+C23+C24+C28+C29+C30+C31+C32</f>
        <v>79033.929999999993</v>
      </c>
      <c r="D7" s="12">
        <f>D8+D10+D12+D17+D22+D24+D28+D29+D30+D31+D32</f>
        <v>621346.81000000006</v>
      </c>
      <c r="E7" s="12">
        <f>E8+E10+E12+E17+E22+E24+E28+E29+E30+E31+E32+E23</f>
        <v>85641.62999999999</v>
      </c>
      <c r="F7" s="13">
        <f>E7/D7</f>
        <v>0.13783225184659753</v>
      </c>
      <c r="G7" s="18">
        <f t="shared" ref="G7:G43" si="0">E7/C7</f>
        <v>1.0836058639624779</v>
      </c>
      <c r="H7" s="35">
        <f>H8+H24</f>
        <v>79033.930000000008</v>
      </c>
      <c r="I7" s="35">
        <f t="shared" ref="I7:J7" si="1">I8+I24</f>
        <v>621346.81000000006</v>
      </c>
      <c r="J7" s="35">
        <f t="shared" si="1"/>
        <v>85641.63</v>
      </c>
    </row>
    <row r="8" spans="1:10" x14ac:dyDescent="0.2">
      <c r="A8" s="11" t="s">
        <v>6</v>
      </c>
      <c r="B8" s="2" t="s">
        <v>7</v>
      </c>
      <c r="C8" s="12">
        <f>C9</f>
        <v>23017.95</v>
      </c>
      <c r="D8" s="12">
        <f>D9</f>
        <v>149500</v>
      </c>
      <c r="E8" s="12">
        <f>E9</f>
        <v>27733.48</v>
      </c>
      <c r="F8" s="13">
        <f>E8/D8</f>
        <v>0.18550822742474915</v>
      </c>
      <c r="G8" s="18">
        <f t="shared" si="0"/>
        <v>1.2048631611416307</v>
      </c>
      <c r="H8" s="31">
        <f>C8+C10+C12+C17+C22+C23</f>
        <v>56231.680000000008</v>
      </c>
      <c r="I8" s="31">
        <f>D8+D10+D12+D17+D22+D23</f>
        <v>322130.54000000004</v>
      </c>
      <c r="J8" s="31">
        <f>E8+E10+E12+E17+E22+E23</f>
        <v>61156.47</v>
      </c>
    </row>
    <row r="9" spans="1:10" x14ac:dyDescent="0.2">
      <c r="A9" s="14" t="s">
        <v>8</v>
      </c>
      <c r="B9" s="3" t="s">
        <v>9</v>
      </c>
      <c r="C9" s="15">
        <v>23017.95</v>
      </c>
      <c r="D9" s="15">
        <v>149500</v>
      </c>
      <c r="E9" s="15">
        <v>27733.48</v>
      </c>
      <c r="F9" s="16">
        <f>E9/D9</f>
        <v>0.18550822742474915</v>
      </c>
      <c r="G9" s="18">
        <f t="shared" si="0"/>
        <v>1.2048631611416307</v>
      </c>
      <c r="H9" s="34"/>
    </row>
    <row r="10" spans="1:10" ht="51" x14ac:dyDescent="0.2">
      <c r="A10" s="11" t="s">
        <v>10</v>
      </c>
      <c r="B10" s="2" t="s">
        <v>11</v>
      </c>
      <c r="C10" s="12">
        <f>C11</f>
        <v>1486.86</v>
      </c>
      <c r="D10" s="12">
        <f>D11</f>
        <v>7004.2</v>
      </c>
      <c r="E10" s="12">
        <f>E11</f>
        <v>1806.39</v>
      </c>
      <c r="F10" s="13">
        <f t="shared" ref="F10:F28" si="2">E10/D10</f>
        <v>0.2579009737014934</v>
      </c>
      <c r="G10" s="18">
        <f t="shared" si="0"/>
        <v>1.2149025463056375</v>
      </c>
      <c r="H10" s="34"/>
    </row>
    <row r="11" spans="1:10" ht="38.25" x14ac:dyDescent="0.2">
      <c r="A11" s="14" t="s">
        <v>12</v>
      </c>
      <c r="B11" s="3" t="s">
        <v>13</v>
      </c>
      <c r="C11" s="15">
        <v>1486.86</v>
      </c>
      <c r="D11" s="15">
        <v>7004.2</v>
      </c>
      <c r="E11" s="15">
        <v>1806.39</v>
      </c>
      <c r="F11" s="16">
        <f t="shared" si="2"/>
        <v>0.2579009737014934</v>
      </c>
      <c r="G11" s="18">
        <f t="shared" si="0"/>
        <v>1.2149025463056375</v>
      </c>
      <c r="H11" s="34"/>
    </row>
    <row r="12" spans="1:10" x14ac:dyDescent="0.2">
      <c r="A12" s="11" t="s">
        <v>14</v>
      </c>
      <c r="B12" s="2" t="s">
        <v>15</v>
      </c>
      <c r="C12" s="12">
        <f>C13+C14+C15+C16</f>
        <v>20737.04</v>
      </c>
      <c r="D12" s="12">
        <f>D13+D14+D15+D16</f>
        <v>56162</v>
      </c>
      <c r="E12" s="12">
        <f>E13+E14+E15+E16</f>
        <v>13130.43</v>
      </c>
      <c r="F12" s="13">
        <f t="shared" si="2"/>
        <v>0.23379562693636266</v>
      </c>
      <c r="G12" s="18">
        <f t="shared" si="0"/>
        <v>0.6331872822736514</v>
      </c>
      <c r="H12" s="34"/>
    </row>
    <row r="13" spans="1:10" ht="25.5" x14ac:dyDescent="0.2">
      <c r="A13" s="14" t="s">
        <v>16</v>
      </c>
      <c r="B13" s="3" t="s">
        <v>17</v>
      </c>
      <c r="C13" s="15">
        <v>4660.58</v>
      </c>
      <c r="D13" s="15">
        <v>46412</v>
      </c>
      <c r="E13" s="15">
        <v>8142.13</v>
      </c>
      <c r="F13" s="16">
        <f t="shared" si="2"/>
        <v>0.17543156942170129</v>
      </c>
      <c r="G13" s="18">
        <f t="shared" si="0"/>
        <v>1.747020757073154</v>
      </c>
      <c r="H13" s="34"/>
    </row>
    <row r="14" spans="1:10" ht="25.5" x14ac:dyDescent="0.2">
      <c r="A14" s="14" t="s">
        <v>18</v>
      </c>
      <c r="B14" s="3" t="s">
        <v>19</v>
      </c>
      <c r="C14" s="15">
        <v>5060.7700000000004</v>
      </c>
      <c r="D14" s="15">
        <v>0</v>
      </c>
      <c r="E14" s="15">
        <v>21.78</v>
      </c>
      <c r="F14" s="16" t="e">
        <f t="shared" si="2"/>
        <v>#DIV/0!</v>
      </c>
      <c r="G14" s="18">
        <f t="shared" si="0"/>
        <v>4.3036929162953465E-3</v>
      </c>
      <c r="H14" s="34"/>
    </row>
    <row r="15" spans="1:10" x14ac:dyDescent="0.2">
      <c r="A15" s="14" t="s">
        <v>20</v>
      </c>
      <c r="B15" s="3" t="s">
        <v>21</v>
      </c>
      <c r="C15" s="15">
        <v>8422.08</v>
      </c>
      <c r="D15" s="15">
        <v>0</v>
      </c>
      <c r="E15" s="15">
        <v>3.21</v>
      </c>
      <c r="F15" s="16" t="e">
        <f t="shared" si="2"/>
        <v>#DIV/0!</v>
      </c>
      <c r="G15" s="18" t="s">
        <v>83</v>
      </c>
      <c r="H15" s="34"/>
    </row>
    <row r="16" spans="1:10" ht="25.5" x14ac:dyDescent="0.2">
      <c r="A16" s="14" t="s">
        <v>22</v>
      </c>
      <c r="B16" s="3" t="s">
        <v>23</v>
      </c>
      <c r="C16" s="15">
        <v>2593.61</v>
      </c>
      <c r="D16" s="15">
        <v>9750</v>
      </c>
      <c r="E16" s="15">
        <v>4963.3100000000004</v>
      </c>
      <c r="F16" s="16">
        <f t="shared" si="2"/>
        <v>0.50905743589743591</v>
      </c>
      <c r="G16" s="18">
        <f t="shared" si="0"/>
        <v>1.9136685931963557</v>
      </c>
      <c r="H16" s="34"/>
    </row>
    <row r="17" spans="1:10" x14ac:dyDescent="0.2">
      <c r="A17" s="11" t="s">
        <v>24</v>
      </c>
      <c r="B17" s="2" t="s">
        <v>25</v>
      </c>
      <c r="C17" s="12">
        <f>C18+C19+C20+C21</f>
        <v>9939.0499999999993</v>
      </c>
      <c r="D17" s="12">
        <f>D18+D19+D20+D21</f>
        <v>104984.34</v>
      </c>
      <c r="E17" s="12">
        <f>E18+E19+E20+E21</f>
        <v>17321.939999999999</v>
      </c>
      <c r="F17" s="13">
        <f t="shared" si="2"/>
        <v>0.1649954650379285</v>
      </c>
      <c r="G17" s="18">
        <f t="shared" si="0"/>
        <v>1.7428164663624792</v>
      </c>
      <c r="H17" s="34"/>
    </row>
    <row r="18" spans="1:10" x14ac:dyDescent="0.2">
      <c r="A18" s="14" t="s">
        <v>26</v>
      </c>
      <c r="B18" s="3" t="s">
        <v>27</v>
      </c>
      <c r="C18" s="15">
        <v>66.489999999999995</v>
      </c>
      <c r="D18" s="15">
        <v>24500</v>
      </c>
      <c r="E18" s="15">
        <v>1747.95</v>
      </c>
      <c r="F18" s="16">
        <f t="shared" si="2"/>
        <v>7.1344897959183681E-2</v>
      </c>
      <c r="G18" s="18">
        <f t="shared" si="0"/>
        <v>26.288915626409988</v>
      </c>
      <c r="H18" s="34"/>
    </row>
    <row r="19" spans="1:10" x14ac:dyDescent="0.2">
      <c r="A19" s="14" t="s">
        <v>28</v>
      </c>
      <c r="B19" s="3" t="s">
        <v>29</v>
      </c>
      <c r="C19" s="15">
        <v>3188.3</v>
      </c>
      <c r="D19" s="15">
        <v>20780</v>
      </c>
      <c r="E19" s="15">
        <v>6198.19</v>
      </c>
      <c r="F19" s="16">
        <f t="shared" si="2"/>
        <v>0.29827670837343595</v>
      </c>
      <c r="G19" s="18">
        <f t="shared" si="0"/>
        <v>1.9440422795847314</v>
      </c>
      <c r="H19" s="34"/>
    </row>
    <row r="20" spans="1:10" x14ac:dyDescent="0.2">
      <c r="A20" s="14" t="s">
        <v>30</v>
      </c>
      <c r="B20" s="3" t="s">
        <v>31</v>
      </c>
      <c r="C20" s="15">
        <v>5913.11</v>
      </c>
      <c r="D20" s="15">
        <v>52484.34</v>
      </c>
      <c r="E20" s="15">
        <v>8518.35</v>
      </c>
      <c r="F20" s="16">
        <f t="shared" si="2"/>
        <v>0.16230269829057584</v>
      </c>
      <c r="G20" s="18">
        <f t="shared" si="0"/>
        <v>1.4405871022186296</v>
      </c>
      <c r="H20" s="34"/>
    </row>
    <row r="21" spans="1:10" x14ac:dyDescent="0.2">
      <c r="A21" s="14" t="s">
        <v>32</v>
      </c>
      <c r="B21" s="3" t="s">
        <v>33</v>
      </c>
      <c r="C21" s="15">
        <v>771.15</v>
      </c>
      <c r="D21" s="15">
        <v>7220</v>
      </c>
      <c r="E21" s="15">
        <v>857.45</v>
      </c>
      <c r="F21" s="16">
        <f t="shared" si="2"/>
        <v>0.11876038781163435</v>
      </c>
      <c r="G21" s="18">
        <f t="shared" si="0"/>
        <v>1.1119107825974195</v>
      </c>
      <c r="H21" s="34"/>
    </row>
    <row r="22" spans="1:10" x14ac:dyDescent="0.2">
      <c r="A22" s="11" t="s">
        <v>34</v>
      </c>
      <c r="B22" s="2" t="s">
        <v>35</v>
      </c>
      <c r="C22" s="12">
        <v>1050.78</v>
      </c>
      <c r="D22" s="12">
        <v>4480</v>
      </c>
      <c r="E22" s="12">
        <v>1070.0899999999999</v>
      </c>
      <c r="F22" s="13">
        <f t="shared" si="2"/>
        <v>0.23885937499999998</v>
      </c>
      <c r="G22" s="18">
        <f t="shared" si="0"/>
        <v>1.0183768248348846</v>
      </c>
      <c r="H22" s="34"/>
    </row>
    <row r="23" spans="1:10" ht="38.25" x14ac:dyDescent="0.2">
      <c r="A23" s="11" t="s">
        <v>81</v>
      </c>
      <c r="B23" s="2" t="s">
        <v>82</v>
      </c>
      <c r="C23" s="12">
        <v>0</v>
      </c>
      <c r="D23" s="12"/>
      <c r="E23" s="12">
        <v>94.14</v>
      </c>
      <c r="F23" s="13"/>
      <c r="G23" s="18" t="e">
        <f t="shared" si="0"/>
        <v>#DIV/0!</v>
      </c>
      <c r="H23" s="34"/>
    </row>
    <row r="24" spans="1:10" ht="51" x14ac:dyDescent="0.2">
      <c r="A24" s="11" t="s">
        <v>36</v>
      </c>
      <c r="B24" s="2" t="s">
        <v>37</v>
      </c>
      <c r="C24" s="12">
        <f>C25+C26+C27</f>
        <v>20151.479999999996</v>
      </c>
      <c r="D24" s="12">
        <f>D25+D26+D27</f>
        <v>118299</v>
      </c>
      <c r="E24" s="12">
        <f>E25+E26+E27</f>
        <v>14925.499999999998</v>
      </c>
      <c r="F24" s="13">
        <f t="shared" si="2"/>
        <v>0.1261675922873397</v>
      </c>
      <c r="G24" s="18">
        <f t="shared" si="0"/>
        <v>0.7406652017618558</v>
      </c>
      <c r="H24" s="31">
        <f>C24+C28+C29+C30+C31+C32</f>
        <v>22802.249999999996</v>
      </c>
      <c r="I24" s="31">
        <f>D24+D28+D29+D30+D31+D32</f>
        <v>299216.27</v>
      </c>
      <c r="J24" s="31">
        <f>E24+E28+E29+E30+E31+E32</f>
        <v>24485.160000000003</v>
      </c>
    </row>
    <row r="25" spans="1:10" ht="114.75" x14ac:dyDescent="0.2">
      <c r="A25" s="14" t="s">
        <v>38</v>
      </c>
      <c r="B25" s="3" t="s">
        <v>39</v>
      </c>
      <c r="C25" s="15">
        <v>19140.669999999998</v>
      </c>
      <c r="D25" s="15">
        <v>114053</v>
      </c>
      <c r="E25" s="15">
        <v>14163.23</v>
      </c>
      <c r="F25" s="16">
        <f t="shared" si="2"/>
        <v>0.12418112631846598</v>
      </c>
      <c r="G25" s="18">
        <f t="shared" si="0"/>
        <v>0.73995476647369196</v>
      </c>
      <c r="H25" s="34"/>
    </row>
    <row r="26" spans="1:10" ht="25.5" x14ac:dyDescent="0.2">
      <c r="A26" s="14" t="s">
        <v>40</v>
      </c>
      <c r="B26" s="3" t="s">
        <v>41</v>
      </c>
      <c r="C26" s="15">
        <v>222.44</v>
      </c>
      <c r="D26" s="15">
        <v>566</v>
      </c>
      <c r="E26" s="15">
        <v>152.13999999999999</v>
      </c>
      <c r="F26" s="16">
        <f t="shared" si="2"/>
        <v>0.26879858657243816</v>
      </c>
      <c r="G26" s="18">
        <f t="shared" si="0"/>
        <v>0.68395971947491452</v>
      </c>
      <c r="H26" s="34"/>
    </row>
    <row r="27" spans="1:10" ht="102" x14ac:dyDescent="0.2">
      <c r="A27" s="14" t="s">
        <v>42</v>
      </c>
      <c r="B27" s="3" t="s">
        <v>43</v>
      </c>
      <c r="C27" s="15">
        <v>788.37</v>
      </c>
      <c r="D27" s="15">
        <v>3680</v>
      </c>
      <c r="E27" s="15">
        <v>610.13</v>
      </c>
      <c r="F27" s="16">
        <f t="shared" si="2"/>
        <v>0.16579619565217391</v>
      </c>
      <c r="G27" s="18">
        <f t="shared" si="0"/>
        <v>0.77391326407651229</v>
      </c>
      <c r="H27" s="34"/>
    </row>
    <row r="28" spans="1:10" ht="25.5" x14ac:dyDescent="0.2">
      <c r="A28" s="11" t="s">
        <v>44</v>
      </c>
      <c r="B28" s="2" t="s">
        <v>45</v>
      </c>
      <c r="C28" s="12">
        <v>2.17</v>
      </c>
      <c r="D28" s="12">
        <v>308</v>
      </c>
      <c r="E28" s="12">
        <v>22.54</v>
      </c>
      <c r="F28" s="13">
        <f t="shared" si="2"/>
        <v>7.3181818181818181E-2</v>
      </c>
      <c r="G28" s="18">
        <f t="shared" si="0"/>
        <v>10.387096774193548</v>
      </c>
      <c r="H28" s="34"/>
    </row>
    <row r="29" spans="1:10" ht="38.25" x14ac:dyDescent="0.2">
      <c r="A29" s="11" t="s">
        <v>46</v>
      </c>
      <c r="B29" s="2" t="s">
        <v>47</v>
      </c>
      <c r="C29" s="12">
        <v>12.36</v>
      </c>
      <c r="D29" s="12">
        <v>276.60000000000002</v>
      </c>
      <c r="E29" s="12">
        <v>2.84</v>
      </c>
      <c r="F29" s="13">
        <f t="shared" ref="F29:F39" si="3">E29/D29</f>
        <v>1.026753434562545E-2</v>
      </c>
      <c r="G29" s="18">
        <f t="shared" si="0"/>
        <v>0.22977346278317151</v>
      </c>
      <c r="H29" s="34"/>
    </row>
    <row r="30" spans="1:10" ht="38.25" x14ac:dyDescent="0.2">
      <c r="A30" s="11" t="s">
        <v>48</v>
      </c>
      <c r="B30" s="2" t="s">
        <v>49</v>
      </c>
      <c r="C30" s="12">
        <v>1199.23</v>
      </c>
      <c r="D30" s="12">
        <v>32030.3</v>
      </c>
      <c r="E30" s="12">
        <v>3125.03</v>
      </c>
      <c r="F30" s="13">
        <f t="shared" si="3"/>
        <v>9.7564805824484943E-2</v>
      </c>
      <c r="G30" s="18">
        <f t="shared" si="0"/>
        <v>2.6058637625809897</v>
      </c>
      <c r="H30" s="34"/>
    </row>
    <row r="31" spans="1:10" ht="25.5" x14ac:dyDescent="0.2">
      <c r="A31" s="11" t="s">
        <v>50</v>
      </c>
      <c r="B31" s="2" t="s">
        <v>51</v>
      </c>
      <c r="C31" s="12">
        <v>912.06</v>
      </c>
      <c r="D31" s="12">
        <v>4000</v>
      </c>
      <c r="E31" s="12">
        <v>940.74</v>
      </c>
      <c r="F31" s="13">
        <f t="shared" si="3"/>
        <v>0.23518500000000001</v>
      </c>
      <c r="G31" s="18">
        <f t="shared" si="0"/>
        <v>1.0314452996513388</v>
      </c>
      <c r="H31" s="34"/>
    </row>
    <row r="32" spans="1:10" x14ac:dyDescent="0.2">
      <c r="A32" s="11" t="s">
        <v>52</v>
      </c>
      <c r="B32" s="2" t="s">
        <v>53</v>
      </c>
      <c r="C32" s="12">
        <v>524.95000000000005</v>
      </c>
      <c r="D32" s="12">
        <v>144302.37</v>
      </c>
      <c r="E32" s="12">
        <v>5468.51</v>
      </c>
      <c r="F32" s="13">
        <f t="shared" si="3"/>
        <v>3.7896189785379134E-2</v>
      </c>
      <c r="G32" s="18">
        <f t="shared" si="0"/>
        <v>10.417201638251262</v>
      </c>
      <c r="H32" s="34"/>
    </row>
    <row r="33" spans="1:8" x14ac:dyDescent="0.2">
      <c r="A33" s="11" t="s">
        <v>54</v>
      </c>
      <c r="B33" s="2" t="s">
        <v>55</v>
      </c>
      <c r="C33" s="12">
        <f>C34+C35+C43+C42</f>
        <v>49513.249999999993</v>
      </c>
      <c r="D33" s="12">
        <f>D34+D35</f>
        <v>530248.61</v>
      </c>
      <c r="E33" s="12">
        <f>E34+E35+E42+E43</f>
        <v>43699.819999999992</v>
      </c>
      <c r="F33" s="13">
        <f t="shared" si="3"/>
        <v>8.2413832258796477E-2</v>
      </c>
      <c r="G33" s="18">
        <f t="shared" si="0"/>
        <v>0.88258839805506606</v>
      </c>
      <c r="H33" s="34"/>
    </row>
    <row r="34" spans="1:8" ht="25.5" x14ac:dyDescent="0.2">
      <c r="A34" s="11" t="s">
        <v>56</v>
      </c>
      <c r="B34" s="2" t="s">
        <v>57</v>
      </c>
      <c r="C34" s="12">
        <f>0</f>
        <v>0</v>
      </c>
      <c r="D34" s="12">
        <v>51164.36</v>
      </c>
      <c r="E34" s="12">
        <v>0</v>
      </c>
      <c r="F34" s="13">
        <f t="shared" si="3"/>
        <v>0</v>
      </c>
      <c r="G34" s="18" t="s">
        <v>83</v>
      </c>
      <c r="H34" s="34"/>
    </row>
    <row r="35" spans="1:8" ht="38.25" x14ac:dyDescent="0.2">
      <c r="A35" s="11" t="s">
        <v>58</v>
      </c>
      <c r="B35" s="2" t="s">
        <v>59</v>
      </c>
      <c r="C35" s="12">
        <f>C36+C39+C40+C41</f>
        <v>49882.929999999993</v>
      </c>
      <c r="D35" s="12">
        <f>D36+D39+D40+D41</f>
        <v>479084.24999999994</v>
      </c>
      <c r="E35" s="12">
        <f>E36+E39+E40+E41</f>
        <v>44162.229999999996</v>
      </c>
      <c r="F35" s="13">
        <f t="shared" si="3"/>
        <v>9.2180508960584703E-2</v>
      </c>
      <c r="G35" s="18">
        <f t="shared" si="0"/>
        <v>0.88531748235318175</v>
      </c>
      <c r="H35" s="34"/>
    </row>
    <row r="36" spans="1:8" ht="25.5" x14ac:dyDescent="0.2">
      <c r="A36" s="11" t="s">
        <v>60</v>
      </c>
      <c r="B36" s="2" t="s">
        <v>61</v>
      </c>
      <c r="C36" s="12">
        <f>C37+C38</f>
        <v>2408.2800000000002</v>
      </c>
      <c r="D36" s="12">
        <f>D37+D38</f>
        <v>0</v>
      </c>
      <c r="E36" s="12">
        <f>E37+E38</f>
        <v>0</v>
      </c>
      <c r="F36" s="13" t="e">
        <f t="shared" si="3"/>
        <v>#DIV/0!</v>
      </c>
      <c r="G36" s="18">
        <f t="shared" si="0"/>
        <v>0</v>
      </c>
      <c r="H36" s="34"/>
    </row>
    <row r="37" spans="1:8" ht="25.5" x14ac:dyDescent="0.2">
      <c r="A37" s="14" t="s">
        <v>62</v>
      </c>
      <c r="B37" s="3" t="s">
        <v>63</v>
      </c>
      <c r="C37" s="15">
        <v>2408.2800000000002</v>
      </c>
      <c r="D37" s="15">
        <v>0</v>
      </c>
      <c r="E37" s="15">
        <v>0</v>
      </c>
      <c r="F37" s="16" t="e">
        <f t="shared" si="3"/>
        <v>#DIV/0!</v>
      </c>
      <c r="G37" s="18">
        <f t="shared" si="0"/>
        <v>0</v>
      </c>
      <c r="H37" s="34"/>
    </row>
    <row r="38" spans="1:8" x14ac:dyDescent="0.2">
      <c r="A38" s="14" t="s">
        <v>64</v>
      </c>
      <c r="B38" s="3" t="s">
        <v>65</v>
      </c>
      <c r="C38" s="15">
        <v>0</v>
      </c>
      <c r="D38" s="15">
        <v>0</v>
      </c>
      <c r="E38" s="15">
        <v>0</v>
      </c>
      <c r="F38" s="16" t="e">
        <f t="shared" si="3"/>
        <v>#DIV/0!</v>
      </c>
      <c r="G38" s="18" t="s">
        <v>83</v>
      </c>
      <c r="H38" s="34"/>
    </row>
    <row r="39" spans="1:8" ht="38.25" x14ac:dyDescent="0.2">
      <c r="A39" s="11" t="s">
        <v>66</v>
      </c>
      <c r="B39" s="2" t="s">
        <v>67</v>
      </c>
      <c r="C39" s="12">
        <v>6394.04</v>
      </c>
      <c r="D39" s="12">
        <v>295661.21999999997</v>
      </c>
      <c r="E39" s="12">
        <v>4807.4799999999996</v>
      </c>
      <c r="F39" s="13">
        <f t="shared" si="3"/>
        <v>1.6260096606514712E-2</v>
      </c>
      <c r="G39" s="18">
        <f t="shared" si="0"/>
        <v>0.75186892793914328</v>
      </c>
      <c r="H39" s="34"/>
    </row>
    <row r="40" spans="1:8" ht="25.5" x14ac:dyDescent="0.2">
      <c r="A40" s="11" t="s">
        <v>68</v>
      </c>
      <c r="B40" s="2" t="s">
        <v>69</v>
      </c>
      <c r="C40" s="12">
        <v>39807.839999999997</v>
      </c>
      <c r="D40" s="12">
        <v>178188.99</v>
      </c>
      <c r="E40" s="12">
        <v>38512.720000000001</v>
      </c>
      <c r="F40" s="13">
        <f t="shared" ref="F40:F41" si="4">E40/D40</f>
        <v>0.21613411692832427</v>
      </c>
      <c r="G40" s="18">
        <f t="shared" si="0"/>
        <v>0.96746570524801156</v>
      </c>
      <c r="H40" s="34"/>
    </row>
    <row r="41" spans="1:8" x14ac:dyDescent="0.2">
      <c r="A41" s="11" t="s">
        <v>70</v>
      </c>
      <c r="B41" s="2" t="s">
        <v>71</v>
      </c>
      <c r="C41" s="12">
        <v>1272.77</v>
      </c>
      <c r="D41" s="12">
        <v>5234.04</v>
      </c>
      <c r="E41" s="12">
        <v>842.03</v>
      </c>
      <c r="F41" s="13">
        <f t="shared" si="4"/>
        <v>0.16087572888246937</v>
      </c>
      <c r="G41" s="18">
        <f t="shared" si="0"/>
        <v>0.66157279005633385</v>
      </c>
      <c r="H41" s="34"/>
    </row>
    <row r="42" spans="1:8" ht="89.25" x14ac:dyDescent="0.2">
      <c r="A42" s="11" t="s">
        <v>72</v>
      </c>
      <c r="B42" s="2" t="s">
        <v>73</v>
      </c>
      <c r="C42" s="12">
        <v>500.59</v>
      </c>
      <c r="D42" s="12">
        <v>0</v>
      </c>
      <c r="E42" s="12">
        <v>0</v>
      </c>
      <c r="F42" s="13" t="s">
        <v>83</v>
      </c>
      <c r="G42" s="18" t="s">
        <v>83</v>
      </c>
      <c r="H42" s="34"/>
    </row>
    <row r="43" spans="1:8" ht="63.75" x14ac:dyDescent="0.2">
      <c r="A43" s="11" t="s">
        <v>74</v>
      </c>
      <c r="B43" s="2" t="s">
        <v>75</v>
      </c>
      <c r="C43" s="12">
        <v>-870.27</v>
      </c>
      <c r="D43" s="12">
        <v>0</v>
      </c>
      <c r="E43" s="12">
        <v>-462.41</v>
      </c>
      <c r="F43" s="13" t="s">
        <v>83</v>
      </c>
      <c r="G43" s="18">
        <f t="shared" si="0"/>
        <v>0.5313408482424995</v>
      </c>
      <c r="H43" s="34"/>
    </row>
  </sheetData>
  <mergeCells count="6">
    <mergeCell ref="G4:G5"/>
    <mergeCell ref="A2:G2"/>
    <mergeCell ref="A4:A5"/>
    <mergeCell ref="B4:B5"/>
    <mergeCell ref="D4:F4"/>
    <mergeCell ref="C4:C5"/>
  </mergeCells>
  <pageMargins left="0.39370078740157483" right="0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2021-08-09T14:48:46Z</cp:lastPrinted>
  <dcterms:created xsi:type="dcterms:W3CDTF">2015-06-05T18:19:34Z</dcterms:created>
  <dcterms:modified xsi:type="dcterms:W3CDTF">2022-04-08T12:26:06Z</dcterms:modified>
</cp:coreProperties>
</file>