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1\и с п о л н е н и е   б ю д ж е т а\ОТЧЕТЫ ОБ ИСПОЛНЕНИИ_2021\отчет за I кв. 2021\Аналитика для размещения\"/>
    </mc:Choice>
  </mc:AlternateContent>
  <xr:revisionPtr revIDLastSave="0" documentId="13_ncr:1_{51CF3816-087A-4BA6-B06E-E018632B3B1C}" xr6:coauthVersionLast="47" xr6:coauthVersionMax="47" xr10:uidLastSave="{00000000-0000-0000-0000-000000000000}"/>
  <bookViews>
    <workbookView xWindow="4410" yWindow="1665" windowWidth="15720" windowHeight="1413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1" i="1"/>
  <c r="G13" i="1"/>
  <c r="G14" i="1"/>
  <c r="G16" i="1"/>
  <c r="G18" i="1"/>
  <c r="G19" i="1"/>
  <c r="G20" i="1"/>
  <c r="G21" i="1"/>
  <c r="G22" i="1"/>
  <c r="G23" i="1"/>
  <c r="G25" i="1"/>
  <c r="G26" i="1"/>
  <c r="G28" i="1"/>
  <c r="G29" i="1"/>
  <c r="G30" i="1"/>
  <c r="G31" i="1"/>
  <c r="G32" i="1"/>
  <c r="G37" i="1"/>
  <c r="G39" i="1"/>
  <c r="G40" i="1"/>
  <c r="G41" i="1"/>
  <c r="G43" i="1"/>
  <c r="C36" i="1"/>
  <c r="C35" i="1" s="1"/>
  <c r="D36" i="1"/>
  <c r="E36" i="1"/>
  <c r="F37" i="1"/>
  <c r="F38" i="1"/>
  <c r="C34" i="1"/>
  <c r="C24" i="1"/>
  <c r="C17" i="1"/>
  <c r="C12" i="1"/>
  <c r="C10" i="1"/>
  <c r="C8" i="1"/>
  <c r="G27" i="1"/>
  <c r="D27" i="1"/>
  <c r="E17" i="1"/>
  <c r="G17" i="1" s="1"/>
  <c r="D17" i="1"/>
  <c r="D12" i="1"/>
  <c r="C33" i="1" l="1"/>
  <c r="C7" i="1"/>
  <c r="G36" i="1"/>
  <c r="C6" i="1" l="1"/>
  <c r="F21" i="1"/>
  <c r="E8" i="1"/>
  <c r="G8" i="1" s="1"/>
  <c r="D8" i="1"/>
  <c r="F19" i="1" l="1"/>
  <c r="F15" i="1"/>
  <c r="D10" i="1"/>
  <c r="F16" i="1"/>
  <c r="F9" i="1"/>
  <c r="F14" i="1"/>
  <c r="F34" i="1"/>
  <c r="F8" i="1"/>
  <c r="F20" i="1"/>
  <c r="F26" i="1"/>
  <c r="F28" i="1"/>
  <c r="F18" i="1"/>
  <c r="D24" i="1" l="1"/>
  <c r="F32" i="1"/>
  <c r="D35" i="1"/>
  <c r="D33" i="1" s="1"/>
  <c r="F40" i="1"/>
  <c r="F39" i="1"/>
  <c r="F36" i="1"/>
  <c r="F22" i="1"/>
  <c r="F11" i="1"/>
  <c r="F17" i="1"/>
  <c r="F29" i="1"/>
  <c r="F27" i="1"/>
  <c r="F25" i="1"/>
  <c r="E10" i="1"/>
  <c r="F30" i="1"/>
  <c r="F41" i="1"/>
  <c r="E12" i="1"/>
  <c r="F13" i="1"/>
  <c r="E35" i="1"/>
  <c r="G35" i="1" s="1"/>
  <c r="E24" i="1"/>
  <c r="G24" i="1" s="1"/>
  <c r="F10" i="1" l="1"/>
  <c r="G10" i="1"/>
  <c r="F12" i="1"/>
  <c r="G12" i="1"/>
  <c r="D7" i="1"/>
  <c r="D6" i="1" s="1"/>
  <c r="F31" i="1"/>
  <c r="F24" i="1"/>
  <c r="F35" i="1"/>
  <c r="E33" i="1"/>
  <c r="E7" i="1"/>
  <c r="G7" i="1" s="1"/>
  <c r="F33" i="1" l="1"/>
  <c r="G33" i="1"/>
  <c r="E6" i="1"/>
  <c r="F7" i="1"/>
  <c r="F6" i="1" l="1"/>
  <c r="G6" i="1"/>
</calcChain>
</file>

<file path=xl/sharedStrings.xml><?xml version="1.0" encoding="utf-8"?>
<sst xmlns="http://schemas.openxmlformats.org/spreadsheetml/2006/main" count="92" uniqueCount="87">
  <si>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</si>
  <si>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</si>
  <si>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</si>
  <si>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</si>
  <si>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</si>
  <si>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</si>
  <si>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</si>
  <si>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</si>
  <si>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</si>
  <si>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</si>
  <si>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</si>
  <si>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</si>
  <si>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</si>
  <si>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</si>
  <si>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</si>
  <si>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</si>
  <si>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</si>
  <si>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</si>
  <si>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</si>
  <si>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</si>
  <si>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</si>
  <si>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</si>
  <si>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</si>
  <si>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</si>
  <si>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</si>
  <si>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</si>
  <si>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</si>
  <si>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</si>
  <si>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</si>
  <si>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</si>
  <si>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</si>
  <si>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</si>
  <si>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</si>
  <si>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</si>
  <si>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</si>
  <si>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</si>
  <si>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</si>
  <si>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</si>
  <si>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</si>
  <si>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</si>
  <si>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</si>
  <si>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</si>
  <si>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</si>
  <si>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</si>
  <si>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</si>
  <si>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</si>
  <si>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</si>
  <si>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</si>
  <si>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</si>
  <si>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</si>
  <si>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</si>
  <si>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</si>
  <si>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</si>
  <si>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</si>
  <si>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</si>
  <si>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</si>
  <si>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</si>
  <si>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</si>
  <si>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</si>
  <si>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</si>
  <si>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</si>
  <si>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</si>
  <si>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</si>
  <si>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</si>
  <si>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</si>
  <si>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</si>
  <si>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</si>
  <si>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</si>
  <si>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</si>
  <si>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</si>
  <si>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</si>
  <si>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</si>
  <si>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</si>
  <si>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</si>
  <si>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</si>
  <si>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</si>
  <si>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</si>
  <si>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</si>
  <si>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</si>
  <si>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% исполнения</t>
  </si>
  <si>
    <t>Динамика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</si>
  <si>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</si>
  <si>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</si>
  <si>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</si>
  <si>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 xml:space="preserve">Сведения об исполнении  бюджета Светлогорского городского округа по доходам за I квартал 2021 года в сравнении с запланированными значениями и соответствующим периодом прошлого года        </t>
  </si>
  <si>
    <t>на 01.04.2021 г.</t>
  </si>
  <si>
    <t>исполнено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</si>
</sst>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3"/>
  <sheetViews>
    <sheetView tabSelected="1" zoomScale="130" zoomScaleNormal="130" workbookViewId="0">
      <selection activeCell="C41" sqref="C41"/>
    </sheetView>
  </sheetViews>
  <sheetFormatPr defaultRowHeight="12.75" x14ac:dyDescent="0.2"/>
  <cols>
    <col min="1" max="1" width="39.5703125" style="5" customWidth="1"/>
    <col min="2" max="2" width="22" style="17" customWidth="1"/>
    <col min="3" max="3" width="15.5703125" style="7" customWidth="1"/>
    <col min="4" max="4" width="13" style="5" customWidth="1"/>
    <col min="5" max="5" width="11.42578125" style="5" customWidth="1"/>
    <col min="6" max="6" width="11.140625" style="5" customWidth="1"/>
    <col min="7" max="7" width="13.7109375" style="6" customWidth="1"/>
    <col min="8" max="16384" width="9.140625" style="5"/>
  </cols>
  <sheetData>
    <row r="2" spans="1:7" ht="45.75" customHeight="1" x14ac:dyDescent="0.2">
      <c r="A2" s="21" t="s">
        <v>84</v>
      </c>
      <c r="B2" s="21"/>
      <c r="C2" s="21"/>
      <c r="D2" s="21"/>
      <c r="E2" s="21"/>
      <c r="F2" s="21"/>
      <c r="G2" s="21"/>
    </row>
    <row r="3" spans="1:7" x14ac:dyDescent="0.2">
      <c r="F3" s="5" t="s">
        <v>76</v>
      </c>
    </row>
    <row r="4" spans="1:7" ht="15" customHeight="1" x14ac:dyDescent="0.2">
      <c r="A4" s="22" t="s">
        <v>0</v>
      </c>
      <c r="B4" s="23" t="s">
        <v>1</v>
      </c>
      <c r="C4" s="27" t="s">
        <v>86</v>
      </c>
      <c r="D4" s="24" t="s">
        <v>85</v>
      </c>
      <c r="E4" s="25"/>
      <c r="F4" s="26"/>
      <c r="G4" s="19" t="s">
        <v>80</v>
      </c>
    </row>
    <row r="5" spans="1:7" ht="55.5" customHeight="1" thickBot="1" x14ac:dyDescent="0.25">
      <c r="A5" s="22"/>
      <c r="B5" s="23"/>
      <c r="C5" s="28"/>
      <c r="D5" s="4" t="s">
        <v>77</v>
      </c>
      <c r="E5" s="4" t="s">
        <v>78</v>
      </c>
      <c r="F5" s="4" t="s">
        <v>79</v>
      </c>
      <c r="G5" s="20"/>
    </row>
    <row r="6" spans="1:7" ht="25.5" x14ac:dyDescent="0.2">
      <c r="A6" s="8" t="s">
        <v>2</v>
      </c>
      <c r="B6" s="1" t="s">
        <v>3</v>
      </c>
      <c r="C6" s="9">
        <f>C7+C33</f>
        <v>186990.23</v>
      </c>
      <c r="D6" s="9">
        <f>D7+D33</f>
        <v>786187.03999999992</v>
      </c>
      <c r="E6" s="9">
        <f>E7+E33</f>
        <v>128547.18</v>
      </c>
      <c r="F6" s="10">
        <f>E6/D6</f>
        <v>0.16350712166407627</v>
      </c>
      <c r="G6" s="18">
        <f>E6/C6</f>
        <v>0.68745399158020171</v>
      </c>
    </row>
    <row r="7" spans="1:7" ht="25.5" x14ac:dyDescent="0.2">
      <c r="A7" s="11" t="s">
        <v>4</v>
      </c>
      <c r="B7" s="2" t="s">
        <v>5</v>
      </c>
      <c r="C7" s="12">
        <f>C8+C10+C12+C17+C22+C23+C24+C28+C29+C30+C31+C32</f>
        <v>47731</v>
      </c>
      <c r="D7" s="12">
        <f>D8+D10+D12+D17+D22+D24+D28+D29+D30+D31+D32</f>
        <v>382033.12999999995</v>
      </c>
      <c r="E7" s="12">
        <f>E8+E10+E12+E17+E22+E24+E28+E29+E30+E31+E32</f>
        <v>79033.929999999993</v>
      </c>
      <c r="F7" s="13">
        <f>E7/D7</f>
        <v>0.20687716272146345</v>
      </c>
      <c r="G7" s="18">
        <f t="shared" ref="G7:G43" si="0">E7/C7</f>
        <v>1.65581969789026</v>
      </c>
    </row>
    <row r="8" spans="1:7" x14ac:dyDescent="0.2">
      <c r="A8" s="11" t="s">
        <v>6</v>
      </c>
      <c r="B8" s="2" t="s">
        <v>7</v>
      </c>
      <c r="C8" s="12">
        <f>C9</f>
        <v>19262.259999999998</v>
      </c>
      <c r="D8" s="12">
        <f>D9</f>
        <v>110054</v>
      </c>
      <c r="E8" s="12">
        <f>E9</f>
        <v>23017.95</v>
      </c>
      <c r="F8" s="13">
        <f>E8/D8</f>
        <v>0.20915141657731659</v>
      </c>
      <c r="G8" s="18">
        <f t="shared" si="0"/>
        <v>1.1949766019148325</v>
      </c>
    </row>
    <row r="9" spans="1:7" x14ac:dyDescent="0.2">
      <c r="A9" s="14" t="s">
        <v>8</v>
      </c>
      <c r="B9" s="3" t="s">
        <v>9</v>
      </c>
      <c r="C9" s="15">
        <v>19262.259999999998</v>
      </c>
      <c r="D9" s="15">
        <v>110054</v>
      </c>
      <c r="E9" s="15">
        <v>23017.95</v>
      </c>
      <c r="F9" s="16">
        <f>E9/D9</f>
        <v>0.20915141657731659</v>
      </c>
      <c r="G9" s="18">
        <f t="shared" si="0"/>
        <v>1.1949766019148325</v>
      </c>
    </row>
    <row r="10" spans="1:7" ht="51" x14ac:dyDescent="0.2">
      <c r="A10" s="11" t="s">
        <v>10</v>
      </c>
      <c r="B10" s="2" t="s">
        <v>11</v>
      </c>
      <c r="C10" s="12">
        <f>C11</f>
        <v>1411.9</v>
      </c>
      <c r="D10" s="12">
        <f>D11</f>
        <v>6631.23</v>
      </c>
      <c r="E10" s="12">
        <f>E11</f>
        <v>1486.86</v>
      </c>
      <c r="F10" s="13">
        <f t="shared" ref="F10:F28" si="1">E10/D10</f>
        <v>0.22422084590641556</v>
      </c>
      <c r="G10" s="18">
        <f t="shared" si="0"/>
        <v>1.0530915787237054</v>
      </c>
    </row>
    <row r="11" spans="1:7" ht="38.25" x14ac:dyDescent="0.2">
      <c r="A11" s="14" t="s">
        <v>12</v>
      </c>
      <c r="B11" s="3" t="s">
        <v>13</v>
      </c>
      <c r="C11" s="15">
        <v>1411.9</v>
      </c>
      <c r="D11" s="15">
        <v>6631.23</v>
      </c>
      <c r="E11" s="15">
        <v>1486.86</v>
      </c>
      <c r="F11" s="16">
        <f t="shared" si="1"/>
        <v>0.22422084590641556</v>
      </c>
      <c r="G11" s="18">
        <f t="shared" si="0"/>
        <v>1.0530915787237054</v>
      </c>
    </row>
    <row r="12" spans="1:7" x14ac:dyDescent="0.2">
      <c r="A12" s="11" t="s">
        <v>14</v>
      </c>
      <c r="B12" s="2" t="s">
        <v>15</v>
      </c>
      <c r="C12" s="12">
        <f>C13+C14+C15+C16</f>
        <v>7835.369999999999</v>
      </c>
      <c r="D12" s="12">
        <f>D13+D14+D15+D16</f>
        <v>39979</v>
      </c>
      <c r="E12" s="12">
        <f>E13+E14+E15+E16</f>
        <v>20737.04</v>
      </c>
      <c r="F12" s="13">
        <f t="shared" si="1"/>
        <v>0.51869831661622356</v>
      </c>
      <c r="G12" s="18">
        <f t="shared" si="0"/>
        <v>2.6465935877948334</v>
      </c>
    </row>
    <row r="13" spans="1:7" ht="25.5" x14ac:dyDescent="0.2">
      <c r="A13" s="14" t="s">
        <v>16</v>
      </c>
      <c r="B13" s="3" t="s">
        <v>17</v>
      </c>
      <c r="C13" s="15">
        <v>3117.44</v>
      </c>
      <c r="D13" s="15">
        <v>31440</v>
      </c>
      <c r="E13" s="15">
        <v>4660.58</v>
      </c>
      <c r="F13" s="16">
        <f t="shared" si="1"/>
        <v>0.14823727735368958</v>
      </c>
      <c r="G13" s="18">
        <f t="shared" si="0"/>
        <v>1.4950023095873537</v>
      </c>
    </row>
    <row r="14" spans="1:7" ht="25.5" x14ac:dyDescent="0.2">
      <c r="A14" s="14" t="s">
        <v>18</v>
      </c>
      <c r="B14" s="3" t="s">
        <v>19</v>
      </c>
      <c r="C14" s="15">
        <v>4669.03</v>
      </c>
      <c r="D14" s="15">
        <v>0</v>
      </c>
      <c r="E14" s="15">
        <v>5060.7700000000004</v>
      </c>
      <c r="F14" s="16" t="e">
        <f t="shared" si="1"/>
        <v>#DIV/0!</v>
      </c>
      <c r="G14" s="18">
        <f t="shared" si="0"/>
        <v>1.0839017954478769</v>
      </c>
    </row>
    <row r="15" spans="1:7" x14ac:dyDescent="0.2">
      <c r="A15" s="14" t="s">
        <v>20</v>
      </c>
      <c r="B15" s="3" t="s">
        <v>21</v>
      </c>
      <c r="C15" s="15"/>
      <c r="D15" s="15">
        <v>0</v>
      </c>
      <c r="E15" s="15">
        <v>8422.08</v>
      </c>
      <c r="F15" s="16" t="e">
        <f t="shared" si="1"/>
        <v>#DIV/0!</v>
      </c>
      <c r="G15" s="18" t="s">
        <v>83</v>
      </c>
    </row>
    <row r="16" spans="1:7" ht="25.5" x14ac:dyDescent="0.2">
      <c r="A16" s="14" t="s">
        <v>22</v>
      </c>
      <c r="B16" s="3" t="s">
        <v>23</v>
      </c>
      <c r="C16" s="15">
        <v>48.9</v>
      </c>
      <c r="D16" s="15">
        <v>8539</v>
      </c>
      <c r="E16" s="15">
        <v>2593.61</v>
      </c>
      <c r="F16" s="16">
        <f t="shared" si="1"/>
        <v>0.3037369715423352</v>
      </c>
      <c r="G16" s="18">
        <f t="shared" si="0"/>
        <v>53.039059304703478</v>
      </c>
    </row>
    <row r="17" spans="1:7" x14ac:dyDescent="0.2">
      <c r="A17" s="11" t="s">
        <v>24</v>
      </c>
      <c r="B17" s="2" t="s">
        <v>25</v>
      </c>
      <c r="C17" s="12">
        <f>C18+C19+C20+C21</f>
        <v>10418.94</v>
      </c>
      <c r="D17" s="12">
        <f>D18+D19+D20+D21</f>
        <v>65798</v>
      </c>
      <c r="E17" s="12">
        <f>E18+E19+E20+E21</f>
        <v>9939.0499999999993</v>
      </c>
      <c r="F17" s="13">
        <f t="shared" si="1"/>
        <v>0.15105398340375087</v>
      </c>
      <c r="G17" s="18">
        <f t="shared" si="0"/>
        <v>0.9539406120008368</v>
      </c>
    </row>
    <row r="18" spans="1:7" x14ac:dyDescent="0.2">
      <c r="A18" s="14" t="s">
        <v>26</v>
      </c>
      <c r="B18" s="3" t="s">
        <v>27</v>
      </c>
      <c r="C18" s="15">
        <v>910.67</v>
      </c>
      <c r="D18" s="15">
        <v>17570</v>
      </c>
      <c r="E18" s="15">
        <v>66.489999999999995</v>
      </c>
      <c r="F18" s="16">
        <f t="shared" si="1"/>
        <v>3.7842914058053498E-3</v>
      </c>
      <c r="G18" s="18">
        <f t="shared" si="0"/>
        <v>7.3012177847079626E-2</v>
      </c>
    </row>
    <row r="19" spans="1:7" x14ac:dyDescent="0.2">
      <c r="A19" s="14" t="s">
        <v>28</v>
      </c>
      <c r="B19" s="3" t="s">
        <v>29</v>
      </c>
      <c r="C19" s="15">
        <v>1249.24</v>
      </c>
      <c r="D19" s="15">
        <v>15064</v>
      </c>
      <c r="E19" s="15">
        <v>3188.3</v>
      </c>
      <c r="F19" s="16">
        <f t="shared" si="1"/>
        <v>0.21165029208709507</v>
      </c>
      <c r="G19" s="18">
        <f t="shared" si="0"/>
        <v>2.5521917325734047</v>
      </c>
    </row>
    <row r="20" spans="1:7" x14ac:dyDescent="0.2">
      <c r="A20" s="14" t="s">
        <v>30</v>
      </c>
      <c r="B20" s="3" t="s">
        <v>31</v>
      </c>
      <c r="C20" s="15">
        <v>8081.76</v>
      </c>
      <c r="D20" s="15">
        <v>27408</v>
      </c>
      <c r="E20" s="15">
        <v>5913.11</v>
      </c>
      <c r="F20" s="16">
        <f t="shared" si="1"/>
        <v>0.21574394337419731</v>
      </c>
      <c r="G20" s="18">
        <f t="shared" si="0"/>
        <v>0.73166117281384246</v>
      </c>
    </row>
    <row r="21" spans="1:7" x14ac:dyDescent="0.2">
      <c r="A21" s="14" t="s">
        <v>32</v>
      </c>
      <c r="B21" s="3" t="s">
        <v>33</v>
      </c>
      <c r="C21" s="15">
        <v>177.27</v>
      </c>
      <c r="D21" s="15">
        <v>5756</v>
      </c>
      <c r="E21" s="15">
        <v>771.15</v>
      </c>
      <c r="F21" s="16">
        <f t="shared" si="1"/>
        <v>0.13397324530924254</v>
      </c>
      <c r="G21" s="18">
        <f t="shared" si="0"/>
        <v>4.3501438483668977</v>
      </c>
    </row>
    <row r="22" spans="1:7" x14ac:dyDescent="0.2">
      <c r="A22" s="11" t="s">
        <v>34</v>
      </c>
      <c r="B22" s="2" t="s">
        <v>35</v>
      </c>
      <c r="C22" s="12">
        <v>1100.17</v>
      </c>
      <c r="D22" s="12">
        <v>4305</v>
      </c>
      <c r="E22" s="12">
        <v>1050.78</v>
      </c>
      <c r="F22" s="13">
        <f t="shared" si="1"/>
        <v>0.2440836236933798</v>
      </c>
      <c r="G22" s="18">
        <f t="shared" si="0"/>
        <v>0.95510693801866975</v>
      </c>
    </row>
    <row r="23" spans="1:7" ht="38.25" x14ac:dyDescent="0.2">
      <c r="A23" s="11" t="s">
        <v>81</v>
      </c>
      <c r="B23" s="2" t="s">
        <v>82</v>
      </c>
      <c r="C23" s="12">
        <v>0.06</v>
      </c>
      <c r="D23" s="12"/>
      <c r="E23" s="12"/>
      <c r="F23" s="13"/>
      <c r="G23" s="18">
        <f t="shared" si="0"/>
        <v>0</v>
      </c>
    </row>
    <row r="24" spans="1:7" ht="51" x14ac:dyDescent="0.2">
      <c r="A24" s="11" t="s">
        <v>36</v>
      </c>
      <c r="B24" s="2" t="s">
        <v>37</v>
      </c>
      <c r="C24" s="12">
        <f>C25+C26+C27</f>
        <v>6899.6100000000006</v>
      </c>
      <c r="D24" s="12">
        <f>D25+D26+D27</f>
        <v>105582.99999999999</v>
      </c>
      <c r="E24" s="12">
        <f>E25+E26+E27</f>
        <v>20151.479999999996</v>
      </c>
      <c r="F24" s="13">
        <f t="shared" si="1"/>
        <v>0.19085913451976169</v>
      </c>
      <c r="G24" s="18">
        <f t="shared" si="0"/>
        <v>2.9206694291416464</v>
      </c>
    </row>
    <row r="25" spans="1:7" ht="114.75" x14ac:dyDescent="0.2">
      <c r="A25" s="14" t="s">
        <v>38</v>
      </c>
      <c r="B25" s="3" t="s">
        <v>39</v>
      </c>
      <c r="C25" s="15">
        <v>6068.89</v>
      </c>
      <c r="D25" s="15">
        <v>101097.7</v>
      </c>
      <c r="E25" s="15">
        <v>19140.669999999998</v>
      </c>
      <c r="F25" s="16">
        <f t="shared" si="1"/>
        <v>0.18932844169550839</v>
      </c>
      <c r="G25" s="18">
        <f t="shared" si="0"/>
        <v>3.1538996422739576</v>
      </c>
    </row>
    <row r="26" spans="1:7" ht="25.5" x14ac:dyDescent="0.2">
      <c r="A26" s="14" t="s">
        <v>40</v>
      </c>
      <c r="B26" s="3" t="s">
        <v>41</v>
      </c>
      <c r="C26" s="15">
        <v>6.21</v>
      </c>
      <c r="D26" s="15">
        <v>1125.9000000000001</v>
      </c>
      <c r="E26" s="15">
        <v>222.44</v>
      </c>
      <c r="F26" s="16">
        <f t="shared" si="1"/>
        <v>0.19756639133137932</v>
      </c>
      <c r="G26" s="18">
        <f t="shared" si="0"/>
        <v>35.81964573268921</v>
      </c>
    </row>
    <row r="27" spans="1:7" ht="102" x14ac:dyDescent="0.2">
      <c r="A27" s="14" t="s">
        <v>42</v>
      </c>
      <c r="B27" s="3" t="s">
        <v>43</v>
      </c>
      <c r="C27" s="15">
        <v>824.51</v>
      </c>
      <c r="D27" s="15">
        <f>2000+1359.4</f>
        <v>3359.4</v>
      </c>
      <c r="E27" s="15">
        <v>788.37</v>
      </c>
      <c r="F27" s="16">
        <f t="shared" si="1"/>
        <v>0.23467583497053043</v>
      </c>
      <c r="G27" s="18">
        <f t="shared" si="0"/>
        <v>0.95616790578646715</v>
      </c>
    </row>
    <row r="28" spans="1:7" ht="25.5" x14ac:dyDescent="0.2">
      <c r="A28" s="11" t="s">
        <v>44</v>
      </c>
      <c r="B28" s="2" t="s">
        <v>45</v>
      </c>
      <c r="C28" s="12">
        <v>56.71</v>
      </c>
      <c r="D28" s="12">
        <v>106</v>
      </c>
      <c r="E28" s="12">
        <v>2.17</v>
      </c>
      <c r="F28" s="13">
        <f t="shared" si="1"/>
        <v>2.0471698113207547E-2</v>
      </c>
      <c r="G28" s="18">
        <f t="shared" si="0"/>
        <v>3.8264856286369248E-2</v>
      </c>
    </row>
    <row r="29" spans="1:7" ht="38.25" x14ac:dyDescent="0.2">
      <c r="A29" s="11" t="s">
        <v>46</v>
      </c>
      <c r="B29" s="2" t="s">
        <v>47</v>
      </c>
      <c r="C29" s="12">
        <v>24.11</v>
      </c>
      <c r="D29" s="12">
        <v>53.6</v>
      </c>
      <c r="E29" s="12">
        <v>12.36</v>
      </c>
      <c r="F29" s="13">
        <f t="shared" ref="F29:F39" si="2">E29/D29</f>
        <v>0.23059701492537313</v>
      </c>
      <c r="G29" s="18">
        <f t="shared" si="0"/>
        <v>0.51265035255080882</v>
      </c>
    </row>
    <row r="30" spans="1:7" ht="38.25" x14ac:dyDescent="0.2">
      <c r="A30" s="11" t="s">
        <v>48</v>
      </c>
      <c r="B30" s="2" t="s">
        <v>49</v>
      </c>
      <c r="C30" s="12">
        <v>27.54</v>
      </c>
      <c r="D30" s="12">
        <v>41407.300000000003</v>
      </c>
      <c r="E30" s="12">
        <v>1199.23</v>
      </c>
      <c r="F30" s="13">
        <f t="shared" si="2"/>
        <v>2.8961801421488478E-2</v>
      </c>
      <c r="G30" s="18">
        <f t="shared" si="0"/>
        <v>43.545025417574436</v>
      </c>
    </row>
    <row r="31" spans="1:7" ht="25.5" x14ac:dyDescent="0.2">
      <c r="A31" s="11" t="s">
        <v>50</v>
      </c>
      <c r="B31" s="2" t="s">
        <v>51</v>
      </c>
      <c r="C31" s="12">
        <v>704.41</v>
      </c>
      <c r="D31" s="12">
        <v>5500</v>
      </c>
      <c r="E31" s="12">
        <v>912.06</v>
      </c>
      <c r="F31" s="13">
        <f t="shared" si="2"/>
        <v>0.1658290909090909</v>
      </c>
      <c r="G31" s="18">
        <f t="shared" si="0"/>
        <v>1.2947857071875755</v>
      </c>
    </row>
    <row r="32" spans="1:7" x14ac:dyDescent="0.2">
      <c r="A32" s="11" t="s">
        <v>52</v>
      </c>
      <c r="B32" s="2" t="s">
        <v>53</v>
      </c>
      <c r="C32" s="12">
        <v>-10.08</v>
      </c>
      <c r="D32" s="12">
        <v>2616</v>
      </c>
      <c r="E32" s="12">
        <v>524.95000000000005</v>
      </c>
      <c r="F32" s="13">
        <f t="shared" si="2"/>
        <v>0.20066896024464834</v>
      </c>
      <c r="G32" s="18">
        <f t="shared" si="0"/>
        <v>-52.078373015873019</v>
      </c>
    </row>
    <row r="33" spans="1:7" x14ac:dyDescent="0.2">
      <c r="A33" s="11" t="s">
        <v>54</v>
      </c>
      <c r="B33" s="2" t="s">
        <v>55</v>
      </c>
      <c r="C33" s="12">
        <f>C34+C35+C43</f>
        <v>139259.23000000001</v>
      </c>
      <c r="D33" s="12">
        <f>D34+D35</f>
        <v>404153.91</v>
      </c>
      <c r="E33" s="12">
        <f>E34+E35+E42+E43</f>
        <v>49513.249999999993</v>
      </c>
      <c r="F33" s="13">
        <f t="shared" si="2"/>
        <v>0.12251087710619946</v>
      </c>
      <c r="G33" s="18">
        <f t="shared" si="0"/>
        <v>0.35554734863893755</v>
      </c>
    </row>
    <row r="34" spans="1:7" ht="25.5" x14ac:dyDescent="0.2">
      <c r="A34" s="11" t="s">
        <v>56</v>
      </c>
      <c r="B34" s="2" t="s">
        <v>57</v>
      </c>
      <c r="C34" s="12">
        <f>0</f>
        <v>0</v>
      </c>
      <c r="D34" s="12">
        <v>75572.94</v>
      </c>
      <c r="E34" s="12">
        <v>0</v>
      </c>
      <c r="F34" s="13">
        <f t="shared" si="2"/>
        <v>0</v>
      </c>
      <c r="G34" s="18" t="s">
        <v>83</v>
      </c>
    </row>
    <row r="35" spans="1:7" ht="38.25" x14ac:dyDescent="0.2">
      <c r="A35" s="11" t="s">
        <v>58</v>
      </c>
      <c r="B35" s="2" t="s">
        <v>59</v>
      </c>
      <c r="C35" s="12">
        <f>C36+C39+C40+C41</f>
        <v>139842.77000000002</v>
      </c>
      <c r="D35" s="12">
        <f>D36+D39+D40+D41</f>
        <v>328580.96999999997</v>
      </c>
      <c r="E35" s="12">
        <f>E36+E39+E40+E41</f>
        <v>49882.929999999993</v>
      </c>
      <c r="F35" s="13">
        <f t="shared" si="2"/>
        <v>0.15181320452003047</v>
      </c>
      <c r="G35" s="18">
        <f t="shared" si="0"/>
        <v>0.3567072505786319</v>
      </c>
    </row>
    <row r="36" spans="1:7" ht="25.5" x14ac:dyDescent="0.2">
      <c r="A36" s="11" t="s">
        <v>60</v>
      </c>
      <c r="B36" s="2" t="s">
        <v>61</v>
      </c>
      <c r="C36" s="12">
        <f>C37+C38</f>
        <v>2012</v>
      </c>
      <c r="D36" s="12">
        <f>D37+D38</f>
        <v>8601</v>
      </c>
      <c r="E36" s="12">
        <f>E37+E38</f>
        <v>2408.2800000000002</v>
      </c>
      <c r="F36" s="13">
        <f t="shared" si="2"/>
        <v>0.28000000000000003</v>
      </c>
      <c r="G36" s="18">
        <f t="shared" si="0"/>
        <v>1.196958250497018</v>
      </c>
    </row>
    <row r="37" spans="1:7" ht="25.5" x14ac:dyDescent="0.2">
      <c r="A37" s="14" t="s">
        <v>62</v>
      </c>
      <c r="B37" s="3" t="s">
        <v>63</v>
      </c>
      <c r="C37" s="15">
        <v>2012</v>
      </c>
      <c r="D37" s="15">
        <v>8601</v>
      </c>
      <c r="E37" s="15">
        <v>2408.2800000000002</v>
      </c>
      <c r="F37" s="16">
        <f t="shared" si="2"/>
        <v>0.28000000000000003</v>
      </c>
      <c r="G37" s="18">
        <f t="shared" si="0"/>
        <v>1.196958250497018</v>
      </c>
    </row>
    <row r="38" spans="1:7" x14ac:dyDescent="0.2">
      <c r="A38" s="14" t="s">
        <v>64</v>
      </c>
      <c r="B38" s="3" t="s">
        <v>65</v>
      </c>
      <c r="C38" s="15">
        <v>0</v>
      </c>
      <c r="D38" s="15">
        <v>0</v>
      </c>
      <c r="E38" s="15">
        <v>0</v>
      </c>
      <c r="F38" s="16" t="e">
        <f t="shared" si="2"/>
        <v>#DIV/0!</v>
      </c>
      <c r="G38" s="18" t="s">
        <v>83</v>
      </c>
    </row>
    <row r="39" spans="1:7" ht="38.25" x14ac:dyDescent="0.2">
      <c r="A39" s="11" t="s">
        <v>66</v>
      </c>
      <c r="B39" s="2" t="s">
        <v>67</v>
      </c>
      <c r="C39" s="12">
        <v>98164.86</v>
      </c>
      <c r="D39" s="12">
        <v>47019.25</v>
      </c>
      <c r="E39" s="12">
        <v>6394.04</v>
      </c>
      <c r="F39" s="13">
        <f t="shared" si="2"/>
        <v>0.13598770716249195</v>
      </c>
      <c r="G39" s="18">
        <f t="shared" si="0"/>
        <v>6.5135731869836108E-2</v>
      </c>
    </row>
    <row r="40" spans="1:7" ht="25.5" x14ac:dyDescent="0.2">
      <c r="A40" s="11" t="s">
        <v>68</v>
      </c>
      <c r="B40" s="2" t="s">
        <v>69</v>
      </c>
      <c r="C40" s="12">
        <v>39665.910000000003</v>
      </c>
      <c r="D40" s="12">
        <v>170176.68</v>
      </c>
      <c r="E40" s="12">
        <v>39807.839999999997</v>
      </c>
      <c r="F40" s="13">
        <f t="shared" ref="F40:F41" si="3">E40/D40</f>
        <v>0.23392065234790099</v>
      </c>
      <c r="G40" s="18">
        <f t="shared" si="0"/>
        <v>1.0035781354820801</v>
      </c>
    </row>
    <row r="41" spans="1:7" x14ac:dyDescent="0.2">
      <c r="A41" s="11" t="s">
        <v>70</v>
      </c>
      <c r="B41" s="2" t="s">
        <v>71</v>
      </c>
      <c r="C41" s="12"/>
      <c r="D41" s="12">
        <v>102784.04</v>
      </c>
      <c r="E41" s="12">
        <v>1272.77</v>
      </c>
      <c r="F41" s="13">
        <f t="shared" si="3"/>
        <v>1.2382953618090903E-2</v>
      </c>
      <c r="G41" s="18" t="e">
        <f t="shared" si="0"/>
        <v>#DIV/0!</v>
      </c>
    </row>
    <row r="42" spans="1:7" ht="89.25" x14ac:dyDescent="0.2">
      <c r="A42" s="11" t="s">
        <v>72</v>
      </c>
      <c r="B42" s="2" t="s">
        <v>73</v>
      </c>
      <c r="C42" s="12">
        <v>0</v>
      </c>
      <c r="D42" s="12">
        <v>0</v>
      </c>
      <c r="E42" s="12">
        <v>500.59</v>
      </c>
      <c r="F42" s="13" t="s">
        <v>83</v>
      </c>
      <c r="G42" s="18" t="s">
        <v>83</v>
      </c>
    </row>
    <row r="43" spans="1:7" ht="63.75" x14ac:dyDescent="0.2">
      <c r="A43" s="11" t="s">
        <v>74</v>
      </c>
      <c r="B43" s="2" t="s">
        <v>75</v>
      </c>
      <c r="C43" s="12">
        <v>-583.54</v>
      </c>
      <c r="D43" s="12">
        <v>0</v>
      </c>
      <c r="E43" s="12">
        <v>-870.27</v>
      </c>
      <c r="F43" s="13" t="s">
        <v>83</v>
      </c>
      <c r="G43" s="18">
        <f t="shared" si="0"/>
        <v>1.4913630599444769</v>
      </c>
    </row>
  </sheetData>
  <mergeCells count="6">
    <mergeCell ref="G4:G5"/>
    <mergeCell ref="A2:G2"/>
    <mergeCell ref="A4:A5"/>
    <mergeCell ref="B4:B5"/>
    <mergeCell ref="D4:F4"/>
    <mergeCell ref="C4:C5"/>
  </mergeCells>
  <pageMargins left="0.39370078740157483" right="0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2021-08-09T14:48:46Z</cp:lastPrinted>
  <dcterms:created xsi:type="dcterms:W3CDTF">2015-06-05T18:19:34Z</dcterms:created>
  <dcterms:modified xsi:type="dcterms:W3CDTF">2022-03-10T10:42:13Z</dcterms:modified>
</cp:coreProperties>
</file>